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bookViews>
    <workbookView xWindow="0" yWindow="0" windowWidth="9580" windowHeight="6970" tabRatio="968" activeTab="4"/>
  </bookViews>
  <sheets>
    <sheet name="11301桃源" sheetId="12" r:id="rId1"/>
    <sheet name="11301文化" sheetId="7" r:id="rId2"/>
    <sheet name="11301湖山" sheetId="8" r:id="rId3"/>
    <sheet name="11301逸仙" sheetId="9" r:id="rId4"/>
    <sheet name="11301關渡" sheetId="2" r:id="rId5"/>
    <sheet name="11301湖田" sheetId="10" r:id="rId6"/>
    <sheet name="11301陽明山" sheetId="11" r:id="rId7"/>
    <sheet name="食材明細113年01月份月-葷" sheetId="1" r:id="rId8"/>
    <sheet name="113年01月格致" sheetId="5" r:id="rId9"/>
  </sheets>
  <definedNames>
    <definedName name="_xlnm.Print_Area" localSheetId="1">'11301文化'!$A$1:$Q$34</definedName>
    <definedName name="_xlnm.Print_Area" localSheetId="0">'11301桃源'!$A$1:$Q$34</definedName>
    <definedName name="_xlnm.Print_Area" localSheetId="2">'11301湖山'!$A$1:$Q$35</definedName>
    <definedName name="_xlnm.Print_Area" localSheetId="5">'11301湖田'!$A$1:$Q$35</definedName>
    <definedName name="_xlnm.Print_Area" localSheetId="3">'11301逸仙'!$A$1:$Q$35</definedName>
    <definedName name="_xlnm.Print_Area" localSheetId="6">'11301陽明山'!$A$1:$Q$35</definedName>
    <definedName name="_xlnm.Print_Area" localSheetId="4">'11301關渡'!$A$1:$Q$35</definedName>
    <definedName name="_xlnm.Print_Area" localSheetId="8">'113年01月格致'!$A$1:$R$35</definedName>
  </definedNames>
  <calcPr calcId="162913"/>
</workbook>
</file>

<file path=xl/calcChain.xml><?xml version="1.0" encoding="utf-8"?>
<calcChain xmlns="http://schemas.openxmlformats.org/spreadsheetml/2006/main">
  <c r="P5" i="2" l="1"/>
  <c r="N5" i="2"/>
  <c r="P5" i="12" l="1"/>
  <c r="N5" i="12"/>
  <c r="P5" i="5" l="1"/>
  <c r="N5" i="5"/>
  <c r="M5" i="5"/>
  <c r="L5" i="5"/>
  <c r="L20" i="5" l="1"/>
  <c r="M20" i="5"/>
  <c r="N20" i="5"/>
  <c r="O20" i="5"/>
  <c r="R20" i="5" s="1"/>
  <c r="P20" i="5"/>
  <c r="Q20" i="5"/>
  <c r="P29" i="12"/>
  <c r="O29" i="12"/>
  <c r="N29" i="12"/>
  <c r="M29" i="12"/>
  <c r="L29" i="12"/>
  <c r="K29" i="12"/>
  <c r="P28" i="12"/>
  <c r="O28" i="12"/>
  <c r="N28" i="12"/>
  <c r="M28" i="12"/>
  <c r="L28" i="12"/>
  <c r="K28" i="12"/>
  <c r="P27" i="12"/>
  <c r="O27" i="12"/>
  <c r="N27" i="12"/>
  <c r="M27" i="12"/>
  <c r="L27" i="12"/>
  <c r="K27" i="12"/>
  <c r="P26" i="12"/>
  <c r="O26" i="12"/>
  <c r="N26" i="12"/>
  <c r="M26" i="12"/>
  <c r="L26" i="12"/>
  <c r="K26" i="12"/>
  <c r="P25" i="12"/>
  <c r="O25" i="12"/>
  <c r="N25" i="12"/>
  <c r="M25" i="12"/>
  <c r="L25" i="12"/>
  <c r="K25" i="12"/>
  <c r="P24" i="12"/>
  <c r="O24" i="12"/>
  <c r="N24" i="12"/>
  <c r="M24" i="12"/>
  <c r="L24" i="12"/>
  <c r="K24" i="12"/>
  <c r="P23" i="12"/>
  <c r="O23" i="12"/>
  <c r="N23" i="12"/>
  <c r="M23" i="12"/>
  <c r="L23" i="12"/>
  <c r="K23" i="12"/>
  <c r="P22" i="12"/>
  <c r="O22" i="12"/>
  <c r="N22" i="12"/>
  <c r="M22" i="12"/>
  <c r="L22" i="12"/>
  <c r="K22" i="12"/>
  <c r="P21" i="12"/>
  <c r="O21" i="12"/>
  <c r="N21" i="12"/>
  <c r="M21" i="12"/>
  <c r="L21" i="12"/>
  <c r="K21" i="12"/>
  <c r="P20" i="12"/>
  <c r="O20" i="12"/>
  <c r="N20" i="12"/>
  <c r="M20" i="12"/>
  <c r="L20" i="12"/>
  <c r="K20" i="12"/>
  <c r="P19" i="12"/>
  <c r="Q19" i="12" s="1"/>
  <c r="Q18" i="12"/>
  <c r="P18" i="12"/>
  <c r="N18" i="12"/>
  <c r="Q17" i="12"/>
  <c r="P17" i="12"/>
  <c r="N17" i="12"/>
  <c r="Q16" i="12"/>
  <c r="P16" i="12"/>
  <c r="N16" i="12"/>
  <c r="Q15" i="12"/>
  <c r="P15" i="12"/>
  <c r="N15" i="12"/>
  <c r="Q14" i="12"/>
  <c r="P14" i="12"/>
  <c r="N14" i="12"/>
  <c r="Q13" i="12"/>
  <c r="P13" i="12"/>
  <c r="N13" i="12"/>
  <c r="Q12" i="12"/>
  <c r="P12" i="12"/>
  <c r="N12" i="12"/>
  <c r="Q11" i="12"/>
  <c r="P11" i="12"/>
  <c r="N11" i="12"/>
  <c r="Q10" i="12"/>
  <c r="P10" i="12"/>
  <c r="N10" i="12"/>
  <c r="Q9" i="12"/>
  <c r="P9" i="12"/>
  <c r="N9" i="12"/>
  <c r="Q8" i="12"/>
  <c r="P8" i="12"/>
  <c r="N8" i="12"/>
  <c r="Q7" i="12"/>
  <c r="P7" i="12"/>
  <c r="N7" i="12"/>
  <c r="Q6" i="12"/>
  <c r="P6" i="12"/>
  <c r="N6" i="12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P29" i="11"/>
  <c r="O29" i="11"/>
  <c r="N29" i="11"/>
  <c r="M29" i="11"/>
  <c r="L29" i="11"/>
  <c r="K29" i="11"/>
  <c r="Q29" i="11" s="1"/>
  <c r="P28" i="11"/>
  <c r="O28" i="11"/>
  <c r="N28" i="11"/>
  <c r="M28" i="11"/>
  <c r="L28" i="11"/>
  <c r="K28" i="11"/>
  <c r="P27" i="11"/>
  <c r="O27" i="11"/>
  <c r="N27" i="11"/>
  <c r="M27" i="11"/>
  <c r="L27" i="11"/>
  <c r="K27" i="11"/>
  <c r="Q27" i="11" s="1"/>
  <c r="P26" i="11"/>
  <c r="O26" i="11"/>
  <c r="N26" i="11"/>
  <c r="M26" i="11"/>
  <c r="L26" i="11"/>
  <c r="K26" i="11"/>
  <c r="P25" i="11"/>
  <c r="O25" i="11"/>
  <c r="N25" i="11"/>
  <c r="M25" i="11"/>
  <c r="L25" i="11"/>
  <c r="K25" i="11"/>
  <c r="Q25" i="11" s="1"/>
  <c r="P24" i="11"/>
  <c r="O24" i="11"/>
  <c r="N24" i="11"/>
  <c r="M24" i="11"/>
  <c r="L24" i="11"/>
  <c r="K24" i="11"/>
  <c r="P23" i="11"/>
  <c r="O23" i="11"/>
  <c r="N23" i="11"/>
  <c r="M23" i="11"/>
  <c r="L23" i="11"/>
  <c r="K23" i="11"/>
  <c r="Q23" i="11" s="1"/>
  <c r="P22" i="11"/>
  <c r="O22" i="11"/>
  <c r="N22" i="11"/>
  <c r="M22" i="11"/>
  <c r="L22" i="11"/>
  <c r="K22" i="11"/>
  <c r="P21" i="11"/>
  <c r="O21" i="11"/>
  <c r="N21" i="11"/>
  <c r="M21" i="11"/>
  <c r="L21" i="11"/>
  <c r="K21" i="11"/>
  <c r="Q21" i="11" s="1"/>
  <c r="P20" i="11"/>
  <c r="O20" i="11"/>
  <c r="N20" i="11"/>
  <c r="M20" i="11"/>
  <c r="L20" i="11"/>
  <c r="K20" i="11"/>
  <c r="P19" i="11"/>
  <c r="Q19" i="11" s="1"/>
  <c r="Q18" i="11"/>
  <c r="P18" i="11"/>
  <c r="N18" i="11"/>
  <c r="Q17" i="11"/>
  <c r="P17" i="11"/>
  <c r="N17" i="11"/>
  <c r="Q16" i="11"/>
  <c r="P16" i="11"/>
  <c r="N16" i="11"/>
  <c r="Q15" i="11"/>
  <c r="P15" i="11"/>
  <c r="N15" i="11"/>
  <c r="Q14" i="11"/>
  <c r="P14" i="11"/>
  <c r="N14" i="11"/>
  <c r="Q13" i="11"/>
  <c r="P13" i="11"/>
  <c r="N13" i="11"/>
  <c r="Q12" i="11"/>
  <c r="P12" i="11"/>
  <c r="N12" i="11"/>
  <c r="Q11" i="11"/>
  <c r="P11" i="11"/>
  <c r="N11" i="11"/>
  <c r="Q10" i="11"/>
  <c r="P10" i="11"/>
  <c r="N10" i="11"/>
  <c r="Q9" i="11"/>
  <c r="P9" i="11"/>
  <c r="N9" i="11"/>
  <c r="Q8" i="11"/>
  <c r="P8" i="11"/>
  <c r="N8" i="11"/>
  <c r="Q7" i="11"/>
  <c r="P7" i="11"/>
  <c r="N7" i="11"/>
  <c r="Q6" i="11"/>
  <c r="P6" i="11"/>
  <c r="N6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P5" i="11"/>
  <c r="O5" i="11"/>
  <c r="N5" i="11"/>
  <c r="M5" i="11"/>
  <c r="L5" i="11"/>
  <c r="K5" i="11"/>
  <c r="P29" i="10"/>
  <c r="O29" i="10"/>
  <c r="N29" i="10"/>
  <c r="M29" i="10"/>
  <c r="L29" i="10"/>
  <c r="K29" i="10"/>
  <c r="P28" i="10"/>
  <c r="O28" i="10"/>
  <c r="N28" i="10"/>
  <c r="M28" i="10"/>
  <c r="L28" i="10"/>
  <c r="K28" i="10"/>
  <c r="Q28" i="10" s="1"/>
  <c r="P27" i="10"/>
  <c r="O27" i="10"/>
  <c r="N27" i="10"/>
  <c r="M27" i="10"/>
  <c r="L27" i="10"/>
  <c r="K27" i="10"/>
  <c r="P26" i="10"/>
  <c r="O26" i="10"/>
  <c r="N26" i="10"/>
  <c r="M26" i="10"/>
  <c r="L26" i="10"/>
  <c r="K26" i="10"/>
  <c r="Q26" i="10" s="1"/>
  <c r="P25" i="10"/>
  <c r="O25" i="10"/>
  <c r="N25" i="10"/>
  <c r="M25" i="10"/>
  <c r="L25" i="10"/>
  <c r="K25" i="10"/>
  <c r="P24" i="10"/>
  <c r="O24" i="10"/>
  <c r="N24" i="10"/>
  <c r="M24" i="10"/>
  <c r="L24" i="10"/>
  <c r="K24" i="10"/>
  <c r="Q24" i="10" s="1"/>
  <c r="P23" i="10"/>
  <c r="O23" i="10"/>
  <c r="N23" i="10"/>
  <c r="M23" i="10"/>
  <c r="L23" i="10"/>
  <c r="K23" i="10"/>
  <c r="P22" i="10"/>
  <c r="O22" i="10"/>
  <c r="N22" i="10"/>
  <c r="M22" i="10"/>
  <c r="L22" i="10"/>
  <c r="K22" i="10"/>
  <c r="Q22" i="10" s="1"/>
  <c r="P21" i="10"/>
  <c r="O21" i="10"/>
  <c r="N21" i="10"/>
  <c r="M21" i="10"/>
  <c r="L21" i="10"/>
  <c r="K21" i="10"/>
  <c r="P20" i="10"/>
  <c r="O20" i="10"/>
  <c r="N20" i="10"/>
  <c r="M20" i="10"/>
  <c r="L20" i="10"/>
  <c r="K20" i="10"/>
  <c r="Q20" i="10" s="1"/>
  <c r="P19" i="10"/>
  <c r="Q19" i="10" s="1"/>
  <c r="Q18" i="10"/>
  <c r="P18" i="10"/>
  <c r="N18" i="10"/>
  <c r="P17" i="10"/>
  <c r="Q17" i="10" s="1"/>
  <c r="N17" i="10"/>
  <c r="P16" i="10"/>
  <c r="N16" i="10"/>
  <c r="Q16" i="10" s="1"/>
  <c r="P15" i="10"/>
  <c r="N15" i="10"/>
  <c r="Q15" i="10" s="1"/>
  <c r="Q14" i="10"/>
  <c r="P14" i="10"/>
  <c r="N14" i="10"/>
  <c r="P13" i="10"/>
  <c r="Q13" i="10" s="1"/>
  <c r="N13" i="10"/>
  <c r="P12" i="10"/>
  <c r="N12" i="10"/>
  <c r="Q12" i="10" s="1"/>
  <c r="P11" i="10"/>
  <c r="N11" i="10"/>
  <c r="Q11" i="10" s="1"/>
  <c r="Q10" i="10"/>
  <c r="P10" i="10"/>
  <c r="N10" i="10"/>
  <c r="P9" i="10"/>
  <c r="Q9" i="10" s="1"/>
  <c r="N9" i="10"/>
  <c r="P8" i="10"/>
  <c r="N8" i="10"/>
  <c r="Q8" i="10" s="1"/>
  <c r="P7" i="10"/>
  <c r="N7" i="10"/>
  <c r="Q7" i="10" s="1"/>
  <c r="Q6" i="10"/>
  <c r="P6" i="10"/>
  <c r="N6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P5" i="10"/>
  <c r="O5" i="10"/>
  <c r="N5" i="10"/>
  <c r="M5" i="10"/>
  <c r="L5" i="10"/>
  <c r="K5" i="10"/>
  <c r="P29" i="9"/>
  <c r="O29" i="9"/>
  <c r="N29" i="9"/>
  <c r="M29" i="9"/>
  <c r="L29" i="9"/>
  <c r="K29" i="9"/>
  <c r="Q29" i="9" s="1"/>
  <c r="P28" i="9"/>
  <c r="O28" i="9"/>
  <c r="N28" i="9"/>
  <c r="M28" i="9"/>
  <c r="L28" i="9"/>
  <c r="K28" i="9"/>
  <c r="P27" i="9"/>
  <c r="O27" i="9"/>
  <c r="N27" i="9"/>
  <c r="M27" i="9"/>
  <c r="L27" i="9"/>
  <c r="K27" i="9"/>
  <c r="Q27" i="9" s="1"/>
  <c r="P26" i="9"/>
  <c r="O26" i="9"/>
  <c r="N26" i="9"/>
  <c r="M26" i="9"/>
  <c r="L26" i="9"/>
  <c r="K26" i="9"/>
  <c r="P25" i="9"/>
  <c r="O25" i="9"/>
  <c r="N25" i="9"/>
  <c r="M25" i="9"/>
  <c r="L25" i="9"/>
  <c r="K25" i="9"/>
  <c r="Q25" i="9" s="1"/>
  <c r="P24" i="9"/>
  <c r="O24" i="9"/>
  <c r="N24" i="9"/>
  <c r="M24" i="9"/>
  <c r="L24" i="9"/>
  <c r="K24" i="9"/>
  <c r="P23" i="9"/>
  <c r="O23" i="9"/>
  <c r="N23" i="9"/>
  <c r="M23" i="9"/>
  <c r="L23" i="9"/>
  <c r="K23" i="9"/>
  <c r="Q23" i="9" s="1"/>
  <c r="P22" i="9"/>
  <c r="O22" i="9"/>
  <c r="N22" i="9"/>
  <c r="M22" i="9"/>
  <c r="L22" i="9"/>
  <c r="K22" i="9"/>
  <c r="P21" i="9"/>
  <c r="O21" i="9"/>
  <c r="N21" i="9"/>
  <c r="M21" i="9"/>
  <c r="L21" i="9"/>
  <c r="K21" i="9"/>
  <c r="Q21" i="9" s="1"/>
  <c r="P20" i="9"/>
  <c r="O20" i="9"/>
  <c r="N20" i="9"/>
  <c r="M20" i="9"/>
  <c r="L20" i="9"/>
  <c r="K20" i="9"/>
  <c r="P19" i="9"/>
  <c r="Q19" i="9" s="1"/>
  <c r="Q18" i="9"/>
  <c r="P18" i="9"/>
  <c r="N18" i="9"/>
  <c r="Q17" i="9"/>
  <c r="P17" i="9"/>
  <c r="N17" i="9"/>
  <c r="Q16" i="9"/>
  <c r="P16" i="9"/>
  <c r="N16" i="9"/>
  <c r="Q15" i="9"/>
  <c r="P15" i="9"/>
  <c r="N15" i="9"/>
  <c r="Q14" i="9"/>
  <c r="P14" i="9"/>
  <c r="N14" i="9"/>
  <c r="Q13" i="9"/>
  <c r="P13" i="9"/>
  <c r="N13" i="9"/>
  <c r="Q12" i="9"/>
  <c r="P12" i="9"/>
  <c r="N12" i="9"/>
  <c r="Q11" i="9"/>
  <c r="P11" i="9"/>
  <c r="N11" i="9"/>
  <c r="Q10" i="9"/>
  <c r="P10" i="9"/>
  <c r="N10" i="9"/>
  <c r="Q9" i="9"/>
  <c r="P9" i="9"/>
  <c r="N9" i="9"/>
  <c r="Q8" i="9"/>
  <c r="P8" i="9"/>
  <c r="N8" i="9"/>
  <c r="Q7" i="9"/>
  <c r="P7" i="9"/>
  <c r="N7" i="9"/>
  <c r="Q6" i="9"/>
  <c r="P6" i="9"/>
  <c r="N6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P5" i="9"/>
  <c r="O5" i="9"/>
  <c r="N5" i="9"/>
  <c r="M5" i="9"/>
  <c r="L5" i="9"/>
  <c r="K5" i="9"/>
  <c r="P29" i="8"/>
  <c r="O29" i="8"/>
  <c r="N29" i="8"/>
  <c r="M29" i="8"/>
  <c r="L29" i="8"/>
  <c r="K29" i="8"/>
  <c r="Q29" i="8" s="1"/>
  <c r="P28" i="8"/>
  <c r="O28" i="8"/>
  <c r="N28" i="8"/>
  <c r="M28" i="8"/>
  <c r="L28" i="8"/>
  <c r="K28" i="8"/>
  <c r="P27" i="8"/>
  <c r="O27" i="8"/>
  <c r="N27" i="8"/>
  <c r="M27" i="8"/>
  <c r="L27" i="8"/>
  <c r="K27" i="8"/>
  <c r="Q27" i="8" s="1"/>
  <c r="P26" i="8"/>
  <c r="O26" i="8"/>
  <c r="N26" i="8"/>
  <c r="M26" i="8"/>
  <c r="L26" i="8"/>
  <c r="K26" i="8"/>
  <c r="P25" i="8"/>
  <c r="O25" i="8"/>
  <c r="N25" i="8"/>
  <c r="M25" i="8"/>
  <c r="L25" i="8"/>
  <c r="K25" i="8"/>
  <c r="Q25" i="8" s="1"/>
  <c r="P24" i="8"/>
  <c r="O24" i="8"/>
  <c r="N24" i="8"/>
  <c r="M24" i="8"/>
  <c r="L24" i="8"/>
  <c r="K24" i="8"/>
  <c r="P23" i="8"/>
  <c r="O23" i="8"/>
  <c r="N23" i="8"/>
  <c r="M23" i="8"/>
  <c r="L23" i="8"/>
  <c r="K23" i="8"/>
  <c r="P22" i="8"/>
  <c r="O22" i="8"/>
  <c r="N22" i="8"/>
  <c r="M22" i="8"/>
  <c r="L22" i="8"/>
  <c r="K22" i="8"/>
  <c r="P21" i="8"/>
  <c r="O21" i="8"/>
  <c r="N21" i="8"/>
  <c r="M21" i="8"/>
  <c r="L21" i="8"/>
  <c r="K21" i="8"/>
  <c r="Q21" i="8" s="1"/>
  <c r="P20" i="8"/>
  <c r="O20" i="8"/>
  <c r="N20" i="8"/>
  <c r="M20" i="8"/>
  <c r="L20" i="8"/>
  <c r="K20" i="8"/>
  <c r="P19" i="8"/>
  <c r="Q19" i="8" s="1"/>
  <c r="Q18" i="8"/>
  <c r="P18" i="8"/>
  <c r="N18" i="8"/>
  <c r="Q17" i="8"/>
  <c r="P17" i="8"/>
  <c r="N17" i="8"/>
  <c r="Q16" i="8"/>
  <c r="P16" i="8"/>
  <c r="N16" i="8"/>
  <c r="Q15" i="8"/>
  <c r="P15" i="8"/>
  <c r="N15" i="8"/>
  <c r="Q14" i="8"/>
  <c r="P14" i="8"/>
  <c r="N14" i="8"/>
  <c r="P13" i="8"/>
  <c r="Q13" i="8" s="1"/>
  <c r="N13" i="8"/>
  <c r="Q12" i="8"/>
  <c r="P12" i="8"/>
  <c r="N12" i="8"/>
  <c r="Q11" i="8"/>
  <c r="P11" i="8"/>
  <c r="N11" i="8"/>
  <c r="Q10" i="8"/>
  <c r="P10" i="8"/>
  <c r="N10" i="8"/>
  <c r="Q9" i="8"/>
  <c r="P9" i="8"/>
  <c r="N9" i="8"/>
  <c r="P8" i="8"/>
  <c r="N8" i="8"/>
  <c r="Q8" i="8" s="1"/>
  <c r="Q7" i="8"/>
  <c r="P7" i="8"/>
  <c r="N7" i="8"/>
  <c r="P6" i="8"/>
  <c r="Q6" i="8" s="1"/>
  <c r="N6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P5" i="8"/>
  <c r="O5" i="8"/>
  <c r="N5" i="8"/>
  <c r="M5" i="8"/>
  <c r="L5" i="8"/>
  <c r="K5" i="8"/>
  <c r="P29" i="7"/>
  <c r="O29" i="7"/>
  <c r="N29" i="7"/>
  <c r="M29" i="7"/>
  <c r="L29" i="7"/>
  <c r="K29" i="7"/>
  <c r="P28" i="7"/>
  <c r="O28" i="7"/>
  <c r="N28" i="7"/>
  <c r="M28" i="7"/>
  <c r="L28" i="7"/>
  <c r="K28" i="7"/>
  <c r="P27" i="7"/>
  <c r="O27" i="7"/>
  <c r="N27" i="7"/>
  <c r="M27" i="7"/>
  <c r="L27" i="7"/>
  <c r="K27" i="7"/>
  <c r="P26" i="7"/>
  <c r="O26" i="7"/>
  <c r="N26" i="7"/>
  <c r="M26" i="7"/>
  <c r="L26" i="7"/>
  <c r="K26" i="7"/>
  <c r="P25" i="7"/>
  <c r="O25" i="7"/>
  <c r="N25" i="7"/>
  <c r="M25" i="7"/>
  <c r="L25" i="7"/>
  <c r="K25" i="7"/>
  <c r="P24" i="7"/>
  <c r="O24" i="7"/>
  <c r="N24" i="7"/>
  <c r="M24" i="7"/>
  <c r="L24" i="7"/>
  <c r="K24" i="7"/>
  <c r="P23" i="7"/>
  <c r="O23" i="7"/>
  <c r="N23" i="7"/>
  <c r="M23" i="7"/>
  <c r="L23" i="7"/>
  <c r="K23" i="7"/>
  <c r="P22" i="7"/>
  <c r="O22" i="7"/>
  <c r="N22" i="7"/>
  <c r="M22" i="7"/>
  <c r="L22" i="7"/>
  <c r="K22" i="7"/>
  <c r="P21" i="7"/>
  <c r="O21" i="7"/>
  <c r="N21" i="7"/>
  <c r="M21" i="7"/>
  <c r="L21" i="7"/>
  <c r="K21" i="7"/>
  <c r="P20" i="7"/>
  <c r="O20" i="7"/>
  <c r="N20" i="7"/>
  <c r="M20" i="7"/>
  <c r="L20" i="7"/>
  <c r="K20" i="7"/>
  <c r="P19" i="7"/>
  <c r="Q19" i="7" s="1"/>
  <c r="P18" i="7"/>
  <c r="N18" i="7"/>
  <c r="Q18" i="7" s="1"/>
  <c r="P17" i="7"/>
  <c r="N17" i="7"/>
  <c r="Q17" i="7" s="1"/>
  <c r="P16" i="7"/>
  <c r="N16" i="7"/>
  <c r="Q16" i="7" s="1"/>
  <c r="P15" i="7"/>
  <c r="N15" i="7"/>
  <c r="Q15" i="7" s="1"/>
  <c r="P14" i="7"/>
  <c r="N14" i="7"/>
  <c r="Q14" i="7" s="1"/>
  <c r="P13" i="7"/>
  <c r="N13" i="7"/>
  <c r="Q13" i="7" s="1"/>
  <c r="P12" i="7"/>
  <c r="N12" i="7"/>
  <c r="Q12" i="7" s="1"/>
  <c r="P11" i="7"/>
  <c r="N11" i="7"/>
  <c r="Q11" i="7" s="1"/>
  <c r="P10" i="7"/>
  <c r="N10" i="7"/>
  <c r="Q10" i="7" s="1"/>
  <c r="P9" i="7"/>
  <c r="N9" i="7"/>
  <c r="Q9" i="7" s="1"/>
  <c r="P8" i="7"/>
  <c r="N8" i="7"/>
  <c r="Q8" i="7" s="1"/>
  <c r="P7" i="7"/>
  <c r="N7" i="7"/>
  <c r="Q7" i="7" s="1"/>
  <c r="P6" i="7"/>
  <c r="N6" i="7"/>
  <c r="Q6" i="7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P5" i="7"/>
  <c r="O5" i="7"/>
  <c r="N5" i="7"/>
  <c r="M5" i="7"/>
  <c r="L5" i="7"/>
  <c r="K5" i="7"/>
  <c r="Q5" i="8" l="1"/>
  <c r="Q5" i="9"/>
  <c r="Q23" i="7"/>
  <c r="Q25" i="12"/>
  <c r="Q20" i="9"/>
  <c r="Q22" i="9"/>
  <c r="Q24" i="9"/>
  <c r="Q26" i="9"/>
  <c r="Q28" i="9"/>
  <c r="Q21" i="10"/>
  <c r="Q23" i="10"/>
  <c r="Q25" i="10"/>
  <c r="Q27" i="10"/>
  <c r="Q29" i="10"/>
  <c r="Q5" i="11"/>
  <c r="Q21" i="7"/>
  <c r="Q23" i="8"/>
  <c r="Q21" i="12"/>
  <c r="Q23" i="12"/>
  <c r="Q27" i="12"/>
  <c r="Q29" i="12"/>
  <c r="Q24" i="7"/>
  <c r="Q26" i="7"/>
  <c r="Q28" i="7"/>
  <c r="Q20" i="8"/>
  <c r="Q22" i="8"/>
  <c r="Q24" i="8"/>
  <c r="Q26" i="8"/>
  <c r="Q28" i="8"/>
  <c r="Q20" i="11"/>
  <c r="Q22" i="11"/>
  <c r="Q24" i="11"/>
  <c r="Q26" i="11"/>
  <c r="Q28" i="11"/>
  <c r="Q20" i="12"/>
  <c r="Q22" i="12"/>
  <c r="Q24" i="12"/>
  <c r="Q26" i="12"/>
  <c r="Q28" i="12"/>
  <c r="Q20" i="7"/>
  <c r="Q22" i="7"/>
  <c r="Q5" i="7"/>
  <c r="Q25" i="7"/>
  <c r="Q27" i="7"/>
  <c r="Q29" i="7"/>
  <c r="Q5" i="10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l="1"/>
  <c r="A20" i="5" l="1"/>
  <c r="A21" i="5" s="1"/>
  <c r="A22" i="5" s="1"/>
  <c r="A23" i="5" s="1"/>
  <c r="A24" i="5" s="1"/>
  <c r="A25" i="5" s="1"/>
  <c r="A26" i="5" s="1"/>
  <c r="P19" i="2"/>
  <c r="Q19" i="2" s="1"/>
  <c r="N18" i="2"/>
  <c r="P18" i="2"/>
  <c r="L29" i="5" l="1"/>
  <c r="M29" i="5"/>
  <c r="N29" i="5"/>
  <c r="O29" i="5"/>
  <c r="P29" i="5"/>
  <c r="L30" i="5"/>
  <c r="M30" i="5"/>
  <c r="N30" i="5"/>
  <c r="O30" i="5"/>
  <c r="P30" i="5"/>
  <c r="I29" i="5"/>
  <c r="Q29" i="5" s="1"/>
  <c r="I27" i="5"/>
  <c r="R29" i="5" l="1"/>
  <c r="Q18" i="2" l="1"/>
  <c r="N33" i="5" l="1"/>
  <c r="M33" i="5"/>
  <c r="L33" i="5"/>
  <c r="J33" i="5"/>
  <c r="I33" i="5"/>
  <c r="H33" i="5"/>
  <c r="G33" i="5"/>
  <c r="F33" i="5"/>
  <c r="E33" i="5"/>
  <c r="D33" i="5"/>
  <c r="C33" i="5"/>
  <c r="I30" i="5"/>
  <c r="Q30" i="5" s="1"/>
  <c r="R30" i="5" s="1"/>
  <c r="P28" i="5"/>
  <c r="O28" i="5"/>
  <c r="N28" i="5"/>
  <c r="M28" i="5"/>
  <c r="L28" i="5"/>
  <c r="Q27" i="5"/>
  <c r="P27" i="5"/>
  <c r="O27" i="5"/>
  <c r="N27" i="5"/>
  <c r="M27" i="5"/>
  <c r="L27" i="5"/>
  <c r="P26" i="5"/>
  <c r="O26" i="5"/>
  <c r="N26" i="5"/>
  <c r="M26" i="5"/>
  <c r="L26" i="5"/>
  <c r="P25" i="5"/>
  <c r="O25" i="5"/>
  <c r="N25" i="5"/>
  <c r="M25" i="5"/>
  <c r="L25" i="5"/>
  <c r="O24" i="5"/>
  <c r="O23" i="5"/>
  <c r="Q22" i="5"/>
  <c r="O22" i="5"/>
  <c r="O21" i="5"/>
  <c r="O19" i="5"/>
  <c r="R22" i="5" l="1"/>
  <c r="R27" i="5"/>
  <c r="O18" i="5"/>
  <c r="Q17" i="5"/>
  <c r="O17" i="5"/>
  <c r="O16" i="5"/>
  <c r="O15" i="5"/>
  <c r="O14" i="5"/>
  <c r="O13" i="5"/>
  <c r="Q12" i="5"/>
  <c r="O12" i="5"/>
  <c r="O11" i="5"/>
  <c r="R12" i="5" l="1"/>
  <c r="R17" i="5"/>
  <c r="O10" i="5"/>
  <c r="O9" i="5"/>
  <c r="O8" i="5"/>
  <c r="Q7" i="5"/>
  <c r="O7" i="5"/>
  <c r="O6" i="5"/>
  <c r="O5" i="5"/>
  <c r="R7" i="5" l="1"/>
  <c r="O29" i="2" l="1"/>
  <c r="N29" i="2"/>
  <c r="M29" i="2"/>
  <c r="L29" i="2"/>
  <c r="K29" i="2"/>
  <c r="O28" i="2"/>
  <c r="N28" i="2"/>
  <c r="M28" i="2"/>
  <c r="L28" i="2"/>
  <c r="K28" i="2"/>
  <c r="P27" i="2"/>
  <c r="O27" i="2"/>
  <c r="N27" i="2"/>
  <c r="M27" i="2"/>
  <c r="L27" i="2"/>
  <c r="K27" i="2"/>
  <c r="O26" i="2"/>
  <c r="N26" i="2"/>
  <c r="M26" i="2"/>
  <c r="L26" i="2"/>
  <c r="K26" i="2"/>
  <c r="O25" i="2"/>
  <c r="N25" i="2"/>
  <c r="M25" i="2"/>
  <c r="L25" i="2"/>
  <c r="K25" i="2"/>
  <c r="P25" i="2"/>
  <c r="Q27" i="2" l="1"/>
  <c r="Q25" i="2"/>
  <c r="P24" i="2"/>
  <c r="O24" i="2"/>
  <c r="N24" i="2"/>
  <c r="M24" i="2"/>
  <c r="L24" i="2"/>
  <c r="K24" i="2"/>
  <c r="P23" i="2"/>
  <c r="O23" i="2"/>
  <c r="N23" i="2"/>
  <c r="M23" i="2"/>
  <c r="L23" i="2"/>
  <c r="K23" i="2"/>
  <c r="P22" i="2"/>
  <c r="O22" i="2"/>
  <c r="N22" i="2"/>
  <c r="M22" i="2"/>
  <c r="L22" i="2"/>
  <c r="K22" i="2"/>
  <c r="O21" i="2"/>
  <c r="N21" i="2"/>
  <c r="M21" i="2"/>
  <c r="L21" i="2"/>
  <c r="K21" i="2"/>
  <c r="P20" i="2"/>
  <c r="O20" i="2"/>
  <c r="N20" i="2"/>
  <c r="M20" i="2"/>
  <c r="L20" i="2"/>
  <c r="K20" i="2"/>
  <c r="Q20" i="2" l="1"/>
  <c r="Q22" i="2"/>
  <c r="Q24" i="2"/>
  <c r="Q23" i="2"/>
  <c r="P17" i="2"/>
  <c r="N17" i="2"/>
  <c r="N16" i="2"/>
  <c r="N15" i="2"/>
  <c r="N14" i="2"/>
  <c r="N13" i="2"/>
  <c r="P12" i="2"/>
  <c r="N12" i="2"/>
  <c r="N11" i="2"/>
  <c r="P11" i="2"/>
  <c r="N10" i="2"/>
  <c r="N9" i="2"/>
  <c r="N8" i="2"/>
  <c r="P7" i="2"/>
  <c r="N7" i="2"/>
  <c r="P6" i="2"/>
  <c r="N6" i="2"/>
  <c r="A6" i="2"/>
  <c r="A7" i="2" s="1"/>
  <c r="Q6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Q7" i="2"/>
  <c r="Q17" i="2"/>
  <c r="Q11" i="2"/>
  <c r="Q12" i="2"/>
  <c r="Q5" i="5"/>
  <c r="R5" i="5" s="1"/>
  <c r="Q28" i="5"/>
  <c r="R28" i="5" s="1"/>
  <c r="Q25" i="5"/>
  <c r="R25" i="5" s="1"/>
  <c r="Q24" i="5"/>
  <c r="R24" i="5" s="1"/>
  <c r="A20" i="2" l="1"/>
  <c r="A21" i="2" s="1"/>
  <c r="A22" i="2" s="1"/>
  <c r="A23" i="2" s="1"/>
  <c r="A24" i="2" s="1"/>
  <c r="A25" i="2" s="1"/>
  <c r="A26" i="2" s="1"/>
  <c r="A27" i="2" s="1"/>
  <c r="A28" i="2" s="1"/>
  <c r="A29" i="2" s="1"/>
  <c r="P16" i="2" l="1"/>
  <c r="Q16" i="2" s="1"/>
  <c r="P15" i="2"/>
  <c r="Q15" i="2" s="1"/>
  <c r="P10" i="2"/>
  <c r="Q10" i="2" s="1"/>
  <c r="P14" i="2"/>
  <c r="Q14" i="2" s="1"/>
  <c r="P8" i="2"/>
  <c r="Q8" i="2" s="1"/>
  <c r="P9" i="2"/>
  <c r="Q9" i="2" s="1"/>
  <c r="P13" i="2"/>
  <c r="Q13" i="2" s="1"/>
  <c r="P21" i="2"/>
  <c r="Q21" i="2" s="1"/>
  <c r="P29" i="2"/>
  <c r="Q29" i="2" s="1"/>
  <c r="P28" i="2"/>
  <c r="Q28" i="2" s="1"/>
  <c r="P26" i="2"/>
  <c r="Q26" i="2" s="1"/>
  <c r="Q10" i="5"/>
  <c r="R10" i="5" s="1"/>
  <c r="Q8" i="5"/>
  <c r="R8" i="5" s="1"/>
  <c r="Q9" i="5"/>
  <c r="R9" i="5" s="1"/>
  <c r="Q6" i="5"/>
  <c r="R6" i="5" s="1"/>
  <c r="Q11" i="5"/>
  <c r="R11" i="5"/>
  <c r="Q14" i="5"/>
  <c r="R14" i="5" s="1"/>
  <c r="Q18" i="5"/>
  <c r="R18" i="5" s="1"/>
  <c r="Q15" i="5"/>
  <c r="R15" i="5" s="1"/>
  <c r="Q16" i="5"/>
  <c r="R16" i="5" s="1"/>
  <c r="Q13" i="5"/>
  <c r="R13" i="5" s="1"/>
  <c r="Q23" i="5"/>
  <c r="R23" i="5" s="1"/>
  <c r="Q21" i="5"/>
  <c r="R21" i="5" s="1"/>
  <c r="Q19" i="5"/>
  <c r="R19" i="5" s="1"/>
  <c r="Q26" i="5"/>
  <c r="R26" i="5" s="1"/>
</calcChain>
</file>

<file path=xl/sharedStrings.xml><?xml version="1.0" encoding="utf-8"?>
<sst xmlns="http://schemas.openxmlformats.org/spreadsheetml/2006/main" count="1764" uniqueCount="437">
  <si>
    <t>  </t>
  </si>
  <si>
    <t>星期二</t>
    <phoneticPr fontId="21" type="noConversion"/>
  </si>
  <si>
    <t>星期四</t>
    <phoneticPr fontId="21" type="noConversion"/>
  </si>
  <si>
    <t>三</t>
  </si>
  <si>
    <t>四</t>
  </si>
  <si>
    <t>五</t>
  </si>
  <si>
    <t>一</t>
  </si>
  <si>
    <t>二</t>
  </si>
  <si>
    <t>星期三</t>
    <phoneticPr fontId="21" type="noConversion"/>
  </si>
  <si>
    <r>
      <rPr>
        <b/>
        <sz val="10"/>
        <rFont val="細明體"/>
        <family val="3"/>
        <charset val="136"/>
      </rPr>
      <t>日期</t>
    </r>
    <phoneticPr fontId="22" type="noConversion"/>
  </si>
  <si>
    <r>
      <rPr>
        <b/>
        <sz val="10"/>
        <rFont val="細明體"/>
        <family val="3"/>
        <charset val="136"/>
      </rPr>
      <t>星期</t>
    </r>
    <phoneticPr fontId="22" type="noConversion"/>
  </si>
  <si>
    <r>
      <rPr>
        <b/>
        <sz val="14"/>
        <rFont val="細明體"/>
        <family val="3"/>
        <charset val="136"/>
      </rPr>
      <t>主食</t>
    </r>
    <phoneticPr fontId="22" type="noConversion"/>
  </si>
  <si>
    <r>
      <rPr>
        <b/>
        <sz val="14"/>
        <rFont val="細明體"/>
        <family val="3"/>
        <charset val="136"/>
      </rPr>
      <t>主菜</t>
    </r>
    <phoneticPr fontId="22" type="noConversion"/>
  </si>
  <si>
    <r>
      <rPr>
        <b/>
        <sz val="14"/>
        <rFont val="細明體"/>
        <family val="3"/>
        <charset val="136"/>
      </rPr>
      <t>副菜</t>
    </r>
    <phoneticPr fontId="22" type="noConversion"/>
  </si>
  <si>
    <r>
      <rPr>
        <b/>
        <sz val="14"/>
        <rFont val="細明體"/>
        <family val="3"/>
        <charset val="136"/>
      </rPr>
      <t>青菜</t>
    </r>
    <phoneticPr fontId="22" type="noConversion"/>
  </si>
  <si>
    <t>湯</t>
    <phoneticPr fontId="22" type="noConversion"/>
  </si>
  <si>
    <r>
      <t>水果</t>
    </r>
    <r>
      <rPr>
        <b/>
        <sz val="14"/>
        <rFont val="Times New Roman"/>
        <family val="1"/>
      </rPr>
      <t/>
    </r>
    <phoneticPr fontId="22" type="noConversion"/>
  </si>
  <si>
    <t>蔬菜類
(份)</t>
    <phoneticPr fontId="22" type="noConversion"/>
  </si>
  <si>
    <t>奶類
(份)</t>
    <phoneticPr fontId="22" type="noConversion"/>
  </si>
  <si>
    <t>油脂類
(份)</t>
    <phoneticPr fontId="22" type="noConversion"/>
  </si>
  <si>
    <t>水果類
(份)</t>
    <phoneticPr fontId="22" type="noConversion"/>
  </si>
  <si>
    <t>熱量</t>
    <phoneticPr fontId="22" type="noConversion"/>
  </si>
  <si>
    <t>仟卡</t>
    <phoneticPr fontId="22" type="noConversion"/>
  </si>
  <si>
    <t>蛋類</t>
    <phoneticPr fontId="21" type="noConversion"/>
  </si>
  <si>
    <r>
      <rPr>
        <sz val="14"/>
        <rFont val="細明體"/>
        <family val="3"/>
        <charset val="136"/>
      </rPr>
      <t>魚肉</t>
    </r>
  </si>
  <si>
    <r>
      <rPr>
        <sz val="14"/>
        <rFont val="細明體"/>
        <family val="3"/>
        <charset val="136"/>
      </rPr>
      <t>豬肉</t>
    </r>
  </si>
  <si>
    <r>
      <rPr>
        <sz val="14"/>
        <rFont val="細明體"/>
        <family val="3"/>
        <charset val="136"/>
      </rPr>
      <t>雞肉</t>
    </r>
  </si>
  <si>
    <r>
      <rPr>
        <sz val="14"/>
        <rFont val="細明體"/>
        <family val="3"/>
        <charset val="136"/>
      </rPr>
      <t>生鮮食材</t>
    </r>
  </si>
  <si>
    <r>
      <rPr>
        <sz val="14"/>
        <rFont val="細明體"/>
        <family val="3"/>
        <charset val="136"/>
      </rPr>
      <t>調理食品</t>
    </r>
  </si>
  <si>
    <r>
      <rPr>
        <sz val="14"/>
        <rFont val="細明體"/>
        <family val="3"/>
        <charset val="136"/>
      </rPr>
      <t>副菜加工食品</t>
    </r>
  </si>
  <si>
    <r>
      <rPr>
        <sz val="10"/>
        <rFont val="細明體"/>
        <family val="3"/>
        <charset val="136"/>
      </rPr>
      <t>油炸品</t>
    </r>
  </si>
  <si>
    <r>
      <rPr>
        <sz val="10"/>
        <rFont val="細明體"/>
        <family val="3"/>
        <charset val="136"/>
      </rPr>
      <t>甜湯</t>
    </r>
  </si>
  <si>
    <r>
      <rPr>
        <sz val="14"/>
        <rFont val="細明體"/>
        <family val="3"/>
        <charset val="136"/>
      </rPr>
      <t>豆麵類</t>
    </r>
  </si>
  <si>
    <r>
      <rPr>
        <sz val="10"/>
        <rFont val="細明體"/>
        <family val="3"/>
        <charset val="136"/>
      </rPr>
      <t>魚肉蛋類</t>
    </r>
  </si>
  <si>
    <r>
      <rPr>
        <sz val="10"/>
        <rFont val="細明體"/>
        <family val="3"/>
        <charset val="136"/>
      </rPr>
      <t>其他</t>
    </r>
  </si>
  <si>
    <r>
      <rPr>
        <sz val="14"/>
        <rFont val="細明體"/>
        <family val="3"/>
        <charset val="136"/>
      </rPr>
      <t>及海鮮</t>
    </r>
  </si>
  <si>
    <t>一</t>
    <phoneticPr fontId="21" type="noConversion"/>
  </si>
  <si>
    <t>二</t>
    <phoneticPr fontId="21" type="noConversion"/>
  </si>
  <si>
    <t>三</t>
    <phoneticPr fontId="21" type="noConversion"/>
  </si>
  <si>
    <t>四</t>
    <phoneticPr fontId="21" type="noConversion"/>
  </si>
  <si>
    <t>五</t>
    <phoneticPr fontId="21" type="noConversion"/>
  </si>
  <si>
    <t>主食</t>
    <phoneticPr fontId="21" type="noConversion"/>
  </si>
  <si>
    <t>主菜</t>
    <phoneticPr fontId="21" type="noConversion"/>
  </si>
  <si>
    <t>副菜二</t>
    <phoneticPr fontId="22" type="noConversion"/>
  </si>
  <si>
    <t>全穀
雜糧類
(份)</t>
    <phoneticPr fontId="22" type="noConversion"/>
  </si>
  <si>
    <t>豆魚
蛋肉類
(份)</t>
    <phoneticPr fontId="22" type="noConversion"/>
  </si>
  <si>
    <t>豆漿</t>
    <phoneticPr fontId="21" type="noConversion"/>
  </si>
  <si>
    <t>香滷蘭花干</t>
    <phoneticPr fontId="21" type="noConversion"/>
  </si>
  <si>
    <t>星期五</t>
    <phoneticPr fontId="21" type="noConversion"/>
  </si>
  <si>
    <t>主菜</t>
    <phoneticPr fontId="21" type="noConversion"/>
  </si>
  <si>
    <t>副菜</t>
    <phoneticPr fontId="21" type="noConversion"/>
  </si>
  <si>
    <t>青菜</t>
    <phoneticPr fontId="21" type="noConversion"/>
  </si>
  <si>
    <t>湯品</t>
    <phoneticPr fontId="21" type="noConversion"/>
  </si>
  <si>
    <t>星期五</t>
    <phoneticPr fontId="21" type="noConversion"/>
  </si>
  <si>
    <t>主食</t>
    <phoneticPr fontId="21" type="noConversion"/>
  </si>
  <si>
    <t>副菜</t>
    <phoneticPr fontId="21" type="noConversion"/>
  </si>
  <si>
    <t>主菜</t>
    <phoneticPr fontId="21" type="noConversion"/>
  </si>
  <si>
    <t>主菜</t>
    <phoneticPr fontId="21" type="noConversion"/>
  </si>
  <si>
    <t>副菜</t>
    <phoneticPr fontId="21" type="noConversion"/>
  </si>
  <si>
    <t>主菜</t>
    <phoneticPr fontId="21" type="noConversion"/>
  </si>
  <si>
    <t>副菜</t>
    <phoneticPr fontId="21" type="noConversion"/>
  </si>
  <si>
    <t>青菜</t>
    <phoneticPr fontId="21" type="noConversion"/>
  </si>
  <si>
    <t>副菜</t>
    <phoneticPr fontId="21" type="noConversion"/>
  </si>
  <si>
    <t>五</t>
    <phoneticPr fontId="21" type="noConversion"/>
  </si>
  <si>
    <t>洋蔥小丁</t>
    <phoneticPr fontId="21" type="noConversion"/>
  </si>
  <si>
    <t>蚵白菜</t>
    <phoneticPr fontId="21" type="noConversion"/>
  </si>
  <si>
    <t>小米飯</t>
    <phoneticPr fontId="21" type="noConversion"/>
  </si>
  <si>
    <t>地瓜飯</t>
    <phoneticPr fontId="21" type="noConversion"/>
  </si>
  <si>
    <t>薏仁飯</t>
    <phoneticPr fontId="21" type="noConversion"/>
  </si>
  <si>
    <t>燕麥飯</t>
    <phoneticPr fontId="21" type="noConversion"/>
  </si>
  <si>
    <t>薑絲</t>
  </si>
  <si>
    <t>紅K中丁</t>
  </si>
  <si>
    <t>洋蔥中丁</t>
  </si>
  <si>
    <t>咖哩粉</t>
  </si>
  <si>
    <t>紅K絲</t>
  </si>
  <si>
    <t>木耳絲</t>
  </si>
  <si>
    <t>洋芋中丁</t>
  </si>
  <si>
    <t>肉角</t>
  </si>
  <si>
    <t>排骨丁</t>
  </si>
  <si>
    <t>大白菜絲</t>
  </si>
  <si>
    <t>薄豆腐</t>
  </si>
  <si>
    <t>黃豆芽</t>
  </si>
  <si>
    <t>洋蔥絲</t>
  </si>
  <si>
    <t>蕃茄</t>
  </si>
  <si>
    <t>豆干小丁</t>
  </si>
  <si>
    <t>木耳片</t>
  </si>
  <si>
    <t>肉絲</t>
  </si>
  <si>
    <t>桃源國小113年01月份 營養午餐 葷食 菜單</t>
    <phoneticPr fontId="22" type="noConversion"/>
  </si>
  <si>
    <t>元旦放假一天</t>
    <phoneticPr fontId="21" type="noConversion"/>
  </si>
  <si>
    <t>有機荷葉白菜</t>
    <phoneticPr fontId="21" type="noConversion"/>
  </si>
  <si>
    <t>有機蘿蔓萵苣</t>
    <phoneticPr fontId="21" type="noConversion"/>
  </si>
  <si>
    <t>有機菠菜</t>
    <phoneticPr fontId="21" type="noConversion"/>
  </si>
  <si>
    <t>有機山茼蒿</t>
    <phoneticPr fontId="21" type="noConversion"/>
  </si>
  <si>
    <t>有機高麗菜</t>
    <phoneticPr fontId="21" type="noConversion"/>
  </si>
  <si>
    <t>有機A菜</t>
    <phoneticPr fontId="21" type="noConversion"/>
  </si>
  <si>
    <t>有機小白菜</t>
    <phoneticPr fontId="21" type="noConversion"/>
  </si>
  <si>
    <t>麥片飯</t>
    <phoneticPr fontId="21" type="noConversion"/>
  </si>
  <si>
    <t>胚芽飯</t>
    <phoneticPr fontId="21" type="noConversion"/>
  </si>
  <si>
    <t>紫米飯</t>
    <phoneticPr fontId="21" type="noConversion"/>
  </si>
  <si>
    <t>菠菜</t>
    <phoneticPr fontId="21" type="noConversion"/>
  </si>
  <si>
    <t>有機白米</t>
    <phoneticPr fontId="21" type="noConversion"/>
  </si>
  <si>
    <t>紅K末</t>
  </si>
  <si>
    <t>洋芋</t>
    <phoneticPr fontId="21" type="noConversion"/>
  </si>
  <si>
    <t>冬瓜中丁</t>
  </si>
  <si>
    <t>麵輪</t>
  </si>
  <si>
    <t>洋薏仁</t>
    <phoneticPr fontId="21" type="noConversion"/>
  </si>
  <si>
    <t>大骨</t>
    <phoneticPr fontId="21" type="noConversion"/>
  </si>
  <si>
    <t>韓國泡菜</t>
  </si>
  <si>
    <t>紅椒</t>
  </si>
  <si>
    <t>匈牙利紅椒粉</t>
  </si>
  <si>
    <t>絞蒜</t>
  </si>
  <si>
    <t>有機米</t>
  </si>
  <si>
    <t>白米</t>
    <phoneticPr fontId="21" type="noConversion"/>
  </si>
  <si>
    <t>水煮蛋</t>
    <phoneticPr fontId="22" type="noConversion"/>
  </si>
  <si>
    <t>豆干小丁</t>
    <phoneticPr fontId="21" type="noConversion"/>
  </si>
  <si>
    <t>洋蔥小丁</t>
    <phoneticPr fontId="21" type="noConversion"/>
  </si>
  <si>
    <t>油豆腐</t>
    <phoneticPr fontId="21" type="noConversion"/>
  </si>
  <si>
    <t>玉米段</t>
    <phoneticPr fontId="21" type="noConversion"/>
  </si>
  <si>
    <t>豆腐</t>
    <phoneticPr fontId="21" type="noConversion"/>
  </si>
  <si>
    <t>味噌</t>
    <phoneticPr fontId="21" type="noConversion"/>
  </si>
  <si>
    <t>雞腿</t>
    <phoneticPr fontId="21" type="noConversion"/>
  </si>
  <si>
    <t>P</t>
    <phoneticPr fontId="21" type="noConversion"/>
  </si>
  <si>
    <t>冬瓜中丁</t>
    <phoneticPr fontId="21" type="noConversion"/>
  </si>
  <si>
    <t>芋頭中丁</t>
  </si>
  <si>
    <t>大白菜片</t>
    <phoneticPr fontId="21" type="noConversion"/>
  </si>
  <si>
    <t>筍片</t>
    <phoneticPr fontId="21" type="noConversion"/>
  </si>
  <si>
    <t>魚丁</t>
    <phoneticPr fontId="21" type="noConversion"/>
  </si>
  <si>
    <t>高麗菜切</t>
    <phoneticPr fontId="21" type="noConversion"/>
  </si>
  <si>
    <t>培根</t>
    <phoneticPr fontId="21" type="noConversion"/>
  </si>
  <si>
    <t>木耳片</t>
    <phoneticPr fontId="21" type="noConversion"/>
  </si>
  <si>
    <t>洋芋中丁</t>
    <phoneticPr fontId="21" type="noConversion"/>
  </si>
  <si>
    <t>玉米粒</t>
    <phoneticPr fontId="22" type="noConversion"/>
  </si>
  <si>
    <t>洋蔥片</t>
  </si>
  <si>
    <t>大白菜</t>
    <phoneticPr fontId="21" type="noConversion"/>
  </si>
  <si>
    <t>白芝麻</t>
    <phoneticPr fontId="21" type="noConversion"/>
  </si>
  <si>
    <t>盒蛋</t>
    <phoneticPr fontId="21" type="noConversion"/>
  </si>
  <si>
    <t>海帶芽</t>
    <phoneticPr fontId="21" type="noConversion"/>
  </si>
  <si>
    <t>四神包</t>
    <phoneticPr fontId="21" type="noConversion"/>
  </si>
  <si>
    <t>排骨丁</t>
    <phoneticPr fontId="21" type="noConversion"/>
  </si>
  <si>
    <t>白米</t>
    <phoneticPr fontId="21" type="noConversion"/>
  </si>
  <si>
    <t>香鬆</t>
    <phoneticPr fontId="21" type="noConversion"/>
  </si>
  <si>
    <t>玉米粒</t>
    <phoneticPr fontId="21" type="noConversion"/>
  </si>
  <si>
    <t>紅蘿蔔中丁</t>
    <phoneticPr fontId="21" type="noConversion"/>
  </si>
  <si>
    <t>絞蒜</t>
    <phoneticPr fontId="21" type="noConversion"/>
  </si>
  <si>
    <t>有機小白菜切</t>
    <phoneticPr fontId="21" type="noConversion"/>
  </si>
  <si>
    <t>有機山茼蒿切</t>
    <phoneticPr fontId="21" type="noConversion"/>
  </si>
  <si>
    <t>小米</t>
    <phoneticPr fontId="21" type="noConversion"/>
  </si>
  <si>
    <t>有機荷葉白菜切</t>
    <phoneticPr fontId="21" type="noConversion"/>
  </si>
  <si>
    <t>有機蘿蔓萵苣切</t>
    <phoneticPr fontId="21" type="noConversion"/>
  </si>
  <si>
    <t>有機菠菜切</t>
    <phoneticPr fontId="21" type="noConversion"/>
  </si>
  <si>
    <t>洋薏仁</t>
    <phoneticPr fontId="21" type="noConversion"/>
  </si>
  <si>
    <t>糙米飯</t>
    <phoneticPr fontId="21" type="noConversion"/>
  </si>
  <si>
    <t>糙米</t>
    <phoneticPr fontId="21" type="noConversion"/>
  </si>
  <si>
    <t>胚芽</t>
    <phoneticPr fontId="21" type="noConversion"/>
  </si>
  <si>
    <t>黑糯米</t>
    <phoneticPr fontId="21" type="noConversion"/>
  </si>
  <si>
    <t>有機A菜切</t>
    <phoneticPr fontId="21" type="noConversion"/>
  </si>
  <si>
    <t>有機高麗菜切</t>
    <phoneticPr fontId="21" type="noConversion"/>
  </si>
  <si>
    <t>白菜切</t>
    <phoneticPr fontId="21" type="noConversion"/>
  </si>
  <si>
    <t>紅蘿蔔片</t>
    <phoneticPr fontId="21" type="noConversion"/>
  </si>
  <si>
    <t>乾香菇絲</t>
    <phoneticPr fontId="21" type="noConversion"/>
  </si>
  <si>
    <t>g</t>
    <phoneticPr fontId="21" type="noConversion"/>
  </si>
  <si>
    <t>福山萵苣</t>
    <phoneticPr fontId="21" type="noConversion"/>
  </si>
  <si>
    <t>山粉圓</t>
    <phoneticPr fontId="21" type="noConversion"/>
  </si>
  <si>
    <t>冬瓜磚</t>
    <phoneticPr fontId="21" type="noConversion"/>
  </si>
  <si>
    <t>液蛋</t>
    <phoneticPr fontId="22" type="noConversion"/>
  </si>
  <si>
    <t>液蛋</t>
    <phoneticPr fontId="21" type="noConversion"/>
  </si>
  <si>
    <t>紅蘿蔔小丁</t>
    <phoneticPr fontId="21" type="noConversion"/>
  </si>
  <si>
    <t>洋蔥絲</t>
    <phoneticPr fontId="21" type="noConversion"/>
  </si>
  <si>
    <t>毛豆仁</t>
    <phoneticPr fontId="21" type="noConversion"/>
  </si>
  <si>
    <t>g</t>
    <phoneticPr fontId="21" type="noConversion"/>
  </si>
  <si>
    <t>洋蔥小丁</t>
    <phoneticPr fontId="21" type="noConversion"/>
  </si>
  <si>
    <t>香菇</t>
    <phoneticPr fontId="21" type="noConversion"/>
  </si>
  <si>
    <t>青蔥</t>
    <phoneticPr fontId="21" type="noConversion"/>
  </si>
  <si>
    <t>青蔥珠</t>
    <phoneticPr fontId="21" type="noConversion"/>
  </si>
  <si>
    <t>玉米粒</t>
    <phoneticPr fontId="21" type="noConversion"/>
  </si>
  <si>
    <t>絞肉</t>
    <phoneticPr fontId="21" type="noConversion"/>
  </si>
  <si>
    <t>筍絲</t>
    <phoneticPr fontId="21" type="noConversion"/>
  </si>
  <si>
    <t>毛豆仁</t>
    <phoneticPr fontId="21" type="noConversion"/>
  </si>
  <si>
    <t>糙米</t>
    <phoneticPr fontId="21" type="noConversion"/>
  </si>
  <si>
    <t>麻油雞</t>
    <phoneticPr fontId="21" type="noConversion"/>
  </si>
  <si>
    <t>雞胸丁</t>
    <phoneticPr fontId="21" type="noConversion"/>
  </si>
  <si>
    <t>高麗菜</t>
    <phoneticPr fontId="21" type="noConversion"/>
  </si>
  <si>
    <t>薑片</t>
    <phoneticPr fontId="21" type="noConversion"/>
  </si>
  <si>
    <t>鴻喜菇</t>
    <phoneticPr fontId="21" type="noConversion"/>
  </si>
  <si>
    <t>黑麻油</t>
    <phoneticPr fontId="21" type="noConversion"/>
  </si>
  <si>
    <t>枸杞</t>
    <phoneticPr fontId="21" type="noConversion"/>
  </si>
  <si>
    <t>翅小腿</t>
    <phoneticPr fontId="21" type="noConversion"/>
  </si>
  <si>
    <t>義式燉肉</t>
    <phoneticPr fontId="21" type="noConversion"/>
  </si>
  <si>
    <t>番茄大丁</t>
    <phoneticPr fontId="21" type="noConversion"/>
  </si>
  <si>
    <t>洋蔥</t>
    <phoneticPr fontId="21" type="noConversion"/>
  </si>
  <si>
    <t>洋蔥大丁</t>
    <phoneticPr fontId="21" type="noConversion"/>
  </si>
  <si>
    <t>義式香料</t>
    <phoneticPr fontId="21" type="noConversion"/>
  </si>
  <si>
    <t>蔥末</t>
    <phoneticPr fontId="21" type="noConversion"/>
  </si>
  <si>
    <t>番茄炒蛋</t>
    <phoneticPr fontId="21" type="noConversion"/>
  </si>
  <si>
    <t>番茄小丁</t>
    <phoneticPr fontId="21" type="noConversion"/>
  </si>
  <si>
    <t>蔥花</t>
    <phoneticPr fontId="21" type="noConversion"/>
  </si>
  <si>
    <t>地瓜葉</t>
    <phoneticPr fontId="21" type="noConversion"/>
  </si>
  <si>
    <t>乾香菇絲</t>
    <phoneticPr fontId="21" type="noConversion"/>
  </si>
  <si>
    <t>蒜頭</t>
    <phoneticPr fontId="21" type="noConversion"/>
  </si>
  <si>
    <t>燕麥飯</t>
    <phoneticPr fontId="21" type="noConversion"/>
  </si>
  <si>
    <t>燕麥</t>
    <phoneticPr fontId="21" type="noConversion"/>
  </si>
  <si>
    <t>花椰菜</t>
    <phoneticPr fontId="21" type="noConversion"/>
  </si>
  <si>
    <t>綠花椰菜</t>
    <phoneticPr fontId="21" type="noConversion"/>
  </si>
  <si>
    <t>紅蘿蔔絲</t>
    <phoneticPr fontId="21" type="noConversion"/>
  </si>
  <si>
    <t>南瓜炒米粉</t>
    <phoneticPr fontId="21" type="noConversion"/>
  </si>
  <si>
    <t>米粉</t>
    <phoneticPr fontId="21" type="noConversion"/>
  </si>
  <si>
    <t>南瓜絲</t>
    <phoneticPr fontId="21" type="noConversion"/>
  </si>
  <si>
    <t>白菜絲</t>
    <phoneticPr fontId="21" type="noConversion"/>
  </si>
  <si>
    <t>紅蔥頭</t>
    <phoneticPr fontId="21" type="noConversion"/>
  </si>
  <si>
    <t>麥片</t>
    <phoneticPr fontId="21" type="noConversion"/>
  </si>
  <si>
    <t>玉米段</t>
    <phoneticPr fontId="21" type="noConversion"/>
  </si>
  <si>
    <t>CAS白蘿蔔大丁</t>
    <phoneticPr fontId="21" type="noConversion"/>
  </si>
  <si>
    <t>芋頭小丁</t>
    <phoneticPr fontId="21" type="noConversion"/>
  </si>
  <si>
    <t>西谷米</t>
    <phoneticPr fontId="21" type="noConversion"/>
  </si>
  <si>
    <t>椰奶</t>
    <phoneticPr fontId="21" type="noConversion"/>
  </si>
  <si>
    <t>芋頭西米露</t>
    <phoneticPr fontId="21" type="noConversion"/>
  </si>
  <si>
    <t>腐皮捲</t>
    <phoneticPr fontId="21" type="noConversion"/>
  </si>
  <si>
    <t>大頭菜湯</t>
    <phoneticPr fontId="21" type="noConversion"/>
  </si>
  <si>
    <t>大頭菜小丁</t>
    <phoneticPr fontId="21" type="noConversion"/>
  </si>
  <si>
    <t>蘿蔔小丁</t>
    <phoneticPr fontId="21" type="noConversion"/>
  </si>
  <si>
    <t>蘿蔔大骨</t>
    <phoneticPr fontId="21" type="noConversion"/>
  </si>
  <si>
    <t>山藥枸杞湯</t>
    <phoneticPr fontId="21" type="noConversion"/>
  </si>
  <si>
    <t>山藥小丁</t>
    <phoneticPr fontId="21" type="noConversion"/>
  </si>
  <si>
    <t>大骨</t>
    <phoneticPr fontId="21" type="noConversion"/>
  </si>
  <si>
    <t>栗子燒肉</t>
    <phoneticPr fontId="21" type="noConversion"/>
  </si>
  <si>
    <t>肉角</t>
    <phoneticPr fontId="21" type="noConversion"/>
  </si>
  <si>
    <t>栗子</t>
    <phoneticPr fontId="21" type="noConversion"/>
  </si>
  <si>
    <t>白米</t>
    <phoneticPr fontId="21" type="noConversion"/>
  </si>
  <si>
    <t>玉米瘦肉粥</t>
    <phoneticPr fontId="21" type="noConversion"/>
  </si>
  <si>
    <t>高麗菜小丁</t>
    <phoneticPr fontId="21" type="noConversion"/>
  </si>
  <si>
    <t>大骨高湯</t>
    <phoneticPr fontId="21" type="noConversion"/>
  </si>
  <si>
    <t>叉燒包</t>
    <phoneticPr fontId="21" type="noConversion"/>
  </si>
  <si>
    <t>絞蒜</t>
    <phoneticPr fontId="21" type="noConversion"/>
  </si>
  <si>
    <t>瓜仔蒸肉</t>
    <phoneticPr fontId="21" type="noConversion"/>
  </si>
  <si>
    <t>碎瓜</t>
    <phoneticPr fontId="21" type="noConversion"/>
  </si>
  <si>
    <t>香滷雞翅</t>
    <phoneticPr fontId="21" type="noConversion"/>
  </si>
  <si>
    <t>雞翅</t>
    <phoneticPr fontId="21" type="noConversion"/>
  </si>
  <si>
    <t>蔥燒烏魚片</t>
    <phoneticPr fontId="21" type="noConversion"/>
  </si>
  <si>
    <t>洋蔥絲</t>
    <phoneticPr fontId="21" type="noConversion"/>
  </si>
  <si>
    <t>蔥段</t>
    <phoneticPr fontId="21" type="noConversion"/>
  </si>
  <si>
    <t>韓式翅小腿</t>
    <phoneticPr fontId="21" type="noConversion"/>
  </si>
  <si>
    <t>白芝麻</t>
    <phoneticPr fontId="21" type="noConversion"/>
  </si>
  <si>
    <t>寬粉</t>
    <phoneticPr fontId="21" type="noConversion"/>
  </si>
  <si>
    <t>液蛋</t>
    <phoneticPr fontId="21" type="noConversion"/>
  </si>
  <si>
    <t>洋蔥絲</t>
    <phoneticPr fontId="21" type="noConversion"/>
  </si>
  <si>
    <t>海芽</t>
    <phoneticPr fontId="21" type="noConversion"/>
  </si>
  <si>
    <t>玉米粒</t>
    <phoneticPr fontId="21" type="noConversion"/>
  </si>
  <si>
    <t>青豆仁</t>
    <phoneticPr fontId="21" type="noConversion"/>
  </si>
  <si>
    <t>腐皮絲</t>
    <phoneticPr fontId="21" type="noConversion"/>
  </si>
  <si>
    <t>芋泥包</t>
    <phoneticPr fontId="21" type="noConversion"/>
  </si>
  <si>
    <t>海帶結</t>
    <phoneticPr fontId="21" type="noConversion"/>
  </si>
  <si>
    <t>杏鮑菇</t>
    <phoneticPr fontId="21" type="noConversion"/>
  </si>
  <si>
    <t>青花椰</t>
    <phoneticPr fontId="21" type="noConversion"/>
  </si>
  <si>
    <t>絞蒜</t>
    <phoneticPr fontId="21" type="noConversion"/>
  </si>
  <si>
    <t>肉片</t>
    <phoneticPr fontId="21" type="noConversion"/>
  </si>
  <si>
    <t>味霖</t>
    <phoneticPr fontId="21" type="noConversion"/>
  </si>
  <si>
    <t>地瓜飯</t>
    <phoneticPr fontId="21" type="noConversion"/>
  </si>
  <si>
    <t>白米</t>
    <phoneticPr fontId="21" type="noConversion"/>
  </si>
  <si>
    <t>玉米飯</t>
    <phoneticPr fontId="21" type="noConversion"/>
  </si>
  <si>
    <t>QQ圓</t>
    <phoneticPr fontId="21" type="noConversion"/>
  </si>
  <si>
    <t>塔香海茸</t>
    <phoneticPr fontId="21" type="noConversion"/>
  </si>
  <si>
    <t>海茸</t>
    <phoneticPr fontId="21" type="noConversion"/>
  </si>
  <si>
    <t>九層塔</t>
    <phoneticPr fontId="21" type="noConversion"/>
  </si>
  <si>
    <t>TAP菠菜切</t>
    <phoneticPr fontId="21" type="noConversion"/>
  </si>
  <si>
    <t>薑末(醃)</t>
  </si>
  <si>
    <t>大骨</t>
    <phoneticPr fontId="21" type="noConversion"/>
  </si>
  <si>
    <t>宏蘿蔔絲</t>
    <phoneticPr fontId="21" type="noConversion"/>
  </si>
  <si>
    <t>芋泥包</t>
    <phoneticPr fontId="21" type="noConversion"/>
  </si>
  <si>
    <t>蔥段</t>
    <phoneticPr fontId="21" type="noConversion"/>
  </si>
  <si>
    <t>香菇小丁</t>
    <phoneticPr fontId="21" type="noConversion"/>
  </si>
  <si>
    <t>鮑魚菇切</t>
    <phoneticPr fontId="21" type="noConversion"/>
  </si>
  <si>
    <t>番茄醬</t>
    <phoneticPr fontId="21" type="noConversion"/>
  </si>
  <si>
    <t>海山醬</t>
    <phoneticPr fontId="21" type="noConversion"/>
  </si>
  <si>
    <t>麥片飯</t>
    <phoneticPr fontId="21" type="noConversion"/>
  </si>
  <si>
    <t>麥片</t>
    <phoneticPr fontId="21" type="noConversion"/>
  </si>
  <si>
    <r>
      <t>(</t>
    </r>
    <r>
      <rPr>
        <sz val="14"/>
        <color theme="1"/>
        <rFont val="新細明體"/>
        <family val="1"/>
        <charset val="136"/>
      </rPr>
      <t>紅醬</t>
    </r>
    <r>
      <rPr>
        <sz val="14"/>
        <color theme="1"/>
        <rFont val="Times New Roman"/>
        <family val="1"/>
      </rPr>
      <t>)</t>
    </r>
    <phoneticPr fontId="21" type="noConversion"/>
  </si>
  <si>
    <t>蒜末(醃)</t>
    <phoneticPr fontId="21" type="noConversion"/>
  </si>
  <si>
    <t>韓式辣醬(醃)</t>
    <phoneticPr fontId="21" type="noConversion"/>
  </si>
  <si>
    <t>玉米飯</t>
    <phoneticPr fontId="21" type="noConversion"/>
  </si>
  <si>
    <t>地瓜葉</t>
    <phoneticPr fontId="21" type="noConversion"/>
  </si>
  <si>
    <t>燕麥飯</t>
    <phoneticPr fontId="21" type="noConversion"/>
  </si>
  <si>
    <t>地瓜飯</t>
    <phoneticPr fontId="21" type="noConversion"/>
  </si>
  <si>
    <t>TAP蚵白菜切</t>
    <phoneticPr fontId="21" type="noConversion"/>
  </si>
  <si>
    <t>TAP福山萵苣切</t>
    <phoneticPr fontId="21" type="noConversion"/>
  </si>
  <si>
    <t>菠菜</t>
    <phoneticPr fontId="21" type="noConversion"/>
  </si>
  <si>
    <t>元旦放假</t>
    <phoneticPr fontId="21" type="noConversion"/>
  </si>
  <si>
    <t>鮮奶</t>
    <phoneticPr fontId="21" type="noConversion"/>
  </si>
  <si>
    <t>豆漿</t>
    <phoneticPr fontId="21" type="noConversion"/>
  </si>
  <si>
    <t>水果</t>
    <phoneticPr fontId="21" type="noConversion"/>
  </si>
  <si>
    <t>酸菜麵腸</t>
    <phoneticPr fontId="21" type="noConversion"/>
  </si>
  <si>
    <t>肉絲蛋炒飯
(豬肉、洋蔥、雞蛋、玉米粒、紅蘿蔔、青豆仁)</t>
  </si>
  <si>
    <r>
      <t xml:space="preserve">義式燉肉
</t>
    </r>
    <r>
      <rPr>
        <sz val="12"/>
        <rFont val="標楷體"/>
        <family val="4"/>
        <charset val="136"/>
      </rPr>
      <t>(豬肉、洋芋、番茄、彩椒、洋蔥)</t>
    </r>
    <phoneticPr fontId="21" type="noConversion"/>
  </si>
  <si>
    <r>
      <t xml:space="preserve">冬瓜燒麵輪
</t>
    </r>
    <r>
      <rPr>
        <sz val="12"/>
        <rFont val="標楷體"/>
        <family val="4"/>
        <charset val="136"/>
      </rPr>
      <t>(冬瓜、麵輪、紅蘿蔔、木耳)</t>
    </r>
    <phoneticPr fontId="21" type="noConversion"/>
  </si>
  <si>
    <r>
      <t xml:space="preserve">羅宋湯
</t>
    </r>
    <r>
      <rPr>
        <sz val="12"/>
        <rFont val="標楷體"/>
        <family val="4"/>
        <charset val="136"/>
      </rPr>
      <t>(大白菜、番茄、洋蔥、紅蘿蔔)</t>
    </r>
    <phoneticPr fontId="21" type="noConversion"/>
  </si>
  <si>
    <t>香鬆糙米飯</t>
  </si>
  <si>
    <t>香鬆糙米飯</t>
    <phoneticPr fontId="21" type="noConversion"/>
  </si>
  <si>
    <r>
      <t xml:space="preserve">麻油雞
</t>
    </r>
    <r>
      <rPr>
        <sz val="12"/>
        <rFont val="標楷體"/>
        <family val="4"/>
        <charset val="136"/>
      </rPr>
      <t>(雞肉、高麗菜、鴻喜菇、枸杞)</t>
    </r>
    <phoneticPr fontId="21" type="noConversion"/>
  </si>
  <si>
    <r>
      <t xml:space="preserve">麻婆豆腐
</t>
    </r>
    <r>
      <rPr>
        <sz val="12"/>
        <rFont val="標楷體"/>
        <family val="4"/>
        <charset val="136"/>
      </rPr>
      <t>(豆腐、玉米粒、紅蘿蔔、豬肉、毛豆仁)</t>
    </r>
    <phoneticPr fontId="21" type="noConversion"/>
  </si>
  <si>
    <r>
      <t xml:space="preserve">黃芽大骨湯
</t>
    </r>
    <r>
      <rPr>
        <sz val="12"/>
        <rFont val="標楷體"/>
        <family val="4"/>
        <charset val="136"/>
      </rPr>
      <t>(黃豆芽、紅蘿蔔、大骨)</t>
    </r>
    <phoneticPr fontId="21" type="noConversion"/>
  </si>
  <si>
    <r>
      <t xml:space="preserve">香菇肉燥
</t>
    </r>
    <r>
      <rPr>
        <sz val="12"/>
        <rFont val="標楷體"/>
        <family val="4"/>
        <charset val="136"/>
      </rPr>
      <t>(豬肉、豆干、洋蔥、香菇)</t>
    </r>
    <phoneticPr fontId="21" type="noConversion"/>
  </si>
  <si>
    <r>
      <t xml:space="preserve">酸辣湯
</t>
    </r>
    <r>
      <rPr>
        <sz val="12"/>
        <rFont val="標楷體"/>
        <family val="4"/>
        <charset val="136"/>
      </rPr>
      <t>(豆腐、筍、木耳、紅蘿蔔)</t>
    </r>
    <phoneticPr fontId="21" type="noConversion"/>
  </si>
  <si>
    <r>
      <t xml:space="preserve">泡菜粉絲煲
</t>
    </r>
    <r>
      <rPr>
        <sz val="12"/>
        <rFont val="標楷體"/>
        <family val="4"/>
        <charset val="136"/>
      </rPr>
      <t>(大白菜、寬粉、洋蔥、泡菜)</t>
    </r>
    <phoneticPr fontId="21" type="noConversion"/>
  </si>
  <si>
    <r>
      <t xml:space="preserve">紫米薏仁湯
</t>
    </r>
    <r>
      <rPr>
        <sz val="12"/>
        <rFont val="標楷體"/>
        <family val="4"/>
        <charset val="136"/>
      </rPr>
      <t>(黑糯米、洋薏仁)</t>
    </r>
    <phoneticPr fontId="21" type="noConversion"/>
  </si>
  <si>
    <t>海苔魚丁
(</t>
  </si>
  <si>
    <t>元旦放假一天</t>
  </si>
  <si>
    <t>小米飯</t>
  </si>
  <si>
    <t>冬瓜燒麵輪
(冬瓜、麵輪、紅蘿蔔、木耳)</t>
  </si>
  <si>
    <t>麻婆豆腐
(豆腐、玉米粒、紅蘿蔔、豬肉、毛豆仁)</t>
  </si>
  <si>
    <t>有機小白菜</t>
  </si>
  <si>
    <t>菠菜</t>
  </si>
  <si>
    <t>有機山茼蒿</t>
  </si>
  <si>
    <t>蚵白菜</t>
  </si>
  <si>
    <t>羅宋湯
(大白菜、番茄、洋蔥、紅蘿蔔)</t>
  </si>
  <si>
    <t>糙米飯</t>
  </si>
  <si>
    <t>薏仁飯</t>
  </si>
  <si>
    <t>滷蛋*1干丁</t>
  </si>
  <si>
    <t>香滷雞腿*1</t>
  </si>
  <si>
    <t>佛跳牆</t>
  </si>
  <si>
    <t>綜合滷味</t>
  </si>
  <si>
    <t>有機荷葉白菜</t>
  </si>
  <si>
    <t>有機蘿蔓萵苣</t>
  </si>
  <si>
    <t>有機菠菜</t>
  </si>
  <si>
    <t>薑絲冬瓜湯</t>
  </si>
  <si>
    <t>蘿蔔大骨湯</t>
  </si>
  <si>
    <t>冬瓜山粉圓</t>
  </si>
  <si>
    <t>麥片飯</t>
  </si>
  <si>
    <t>胚芽飯</t>
  </si>
  <si>
    <t>紫米飯</t>
  </si>
  <si>
    <t>咖哩雞</t>
  </si>
  <si>
    <t>壽喜燒</t>
  </si>
  <si>
    <t>洋蔥炒蛋</t>
  </si>
  <si>
    <t>關東煮</t>
  </si>
  <si>
    <t>白菜滷</t>
  </si>
  <si>
    <t>玉米花椰</t>
  </si>
  <si>
    <t>有機高麗菜</t>
  </si>
  <si>
    <t>福山萵苣</t>
  </si>
  <si>
    <t>有機A菜</t>
  </si>
  <si>
    <t>四神風味湯</t>
  </si>
  <si>
    <t>海芽蛋花湯</t>
  </si>
  <si>
    <t>香菇肉燥</t>
    <phoneticPr fontId="21" type="noConversion"/>
  </si>
  <si>
    <t>玉米蒸蛋</t>
    <phoneticPr fontId="21" type="noConversion"/>
  </si>
  <si>
    <r>
      <t xml:space="preserve">*海苔魚丁
</t>
    </r>
    <r>
      <rPr>
        <sz val="12"/>
        <rFont val="標楷體"/>
        <family val="4"/>
        <charset val="136"/>
      </rPr>
      <t>(*魚肉、洋芋)</t>
    </r>
    <phoneticPr fontId="21" type="noConversion"/>
  </si>
  <si>
    <r>
      <t xml:space="preserve">綜合滷味
</t>
    </r>
    <r>
      <rPr>
        <sz val="12"/>
        <rFont val="標楷體"/>
        <family val="4"/>
        <charset val="136"/>
      </rPr>
      <t>(玉米段、油豆腐、杏鮑菇、海帶結)</t>
    </r>
    <phoneticPr fontId="21" type="noConversion"/>
  </si>
  <si>
    <r>
      <t xml:space="preserve">蘿蔔大骨湯
</t>
    </r>
    <r>
      <rPr>
        <sz val="12"/>
        <rFont val="標楷體"/>
        <family val="4"/>
        <charset val="136"/>
      </rPr>
      <t>(白蘿蔔、大骨)</t>
    </r>
    <phoneticPr fontId="21" type="noConversion"/>
  </si>
  <si>
    <r>
      <t xml:space="preserve">*番茄炒蛋
</t>
    </r>
    <r>
      <rPr>
        <sz val="12"/>
        <rFont val="標楷體"/>
        <family val="4"/>
        <charset val="136"/>
      </rPr>
      <t>(*雞蛋、番茄、紅蘿蔔、毛豆仁)</t>
    </r>
    <phoneticPr fontId="21" type="noConversion"/>
  </si>
  <si>
    <r>
      <t xml:space="preserve">*玉米蒸蛋
</t>
    </r>
    <r>
      <rPr>
        <sz val="12"/>
        <rFont val="標楷體"/>
        <family val="4"/>
        <charset val="136"/>
      </rPr>
      <t>(*雞蛋、玉米粒、海帶芽)</t>
    </r>
    <phoneticPr fontId="21" type="noConversion"/>
  </si>
  <si>
    <r>
      <t xml:space="preserve">薑絲冬瓜湯
</t>
    </r>
    <r>
      <rPr>
        <sz val="12"/>
        <rFont val="標楷體"/>
        <family val="4"/>
        <charset val="136"/>
      </rPr>
      <t>(冬瓜)</t>
    </r>
    <phoneticPr fontId="21" type="noConversion"/>
  </si>
  <si>
    <r>
      <t xml:space="preserve">佛跳牆
</t>
    </r>
    <r>
      <rPr>
        <sz val="12"/>
        <rFont val="標楷體"/>
        <family val="4"/>
        <charset val="136"/>
      </rPr>
      <t>(豬肉、大白菜、芋頭、香菇、筍)</t>
    </r>
    <phoneticPr fontId="21" type="noConversion"/>
  </si>
  <si>
    <r>
      <t xml:space="preserve">塔香海茸
</t>
    </r>
    <r>
      <rPr>
        <sz val="12"/>
        <rFont val="標楷體"/>
        <family val="4"/>
        <charset val="136"/>
      </rPr>
      <t>(海茸、紅蘿蔔)</t>
    </r>
    <phoneticPr fontId="21" type="noConversion"/>
  </si>
  <si>
    <r>
      <t xml:space="preserve">山藥枸杞湯
</t>
    </r>
    <r>
      <rPr>
        <sz val="12"/>
        <rFont val="標楷體"/>
        <family val="4"/>
        <charset val="136"/>
      </rPr>
      <t>(山藥、玉米粒、大骨、枸杞)</t>
    </r>
    <phoneticPr fontId="21" type="noConversion"/>
  </si>
  <si>
    <r>
      <t xml:space="preserve">*滷蛋X1干丁
</t>
    </r>
    <r>
      <rPr>
        <sz val="12"/>
        <rFont val="標楷體"/>
        <family val="4"/>
        <charset val="136"/>
      </rPr>
      <t>(*雞蛋、豆干、洋蔥)</t>
    </r>
    <phoneticPr fontId="21" type="noConversion"/>
  </si>
  <si>
    <t>香滷雞腿X1</t>
    <phoneticPr fontId="21" type="noConversion"/>
  </si>
  <si>
    <r>
      <t xml:space="preserve">*韓式翅小腿X2
</t>
    </r>
    <r>
      <rPr>
        <sz val="12"/>
        <rFont val="標楷體"/>
        <family val="4"/>
        <charset val="136"/>
      </rPr>
      <t>(雞肉、洋蔥、*白芝麻)</t>
    </r>
    <phoneticPr fontId="21" type="noConversion"/>
  </si>
  <si>
    <t>香滷雞翅X1</t>
    <phoneticPr fontId="21" type="noConversion"/>
  </si>
  <si>
    <t>小芋泥包*1</t>
    <phoneticPr fontId="21" type="noConversion"/>
  </si>
  <si>
    <r>
      <t xml:space="preserve">味噌豆腐湯
</t>
    </r>
    <r>
      <rPr>
        <sz val="12"/>
        <rFont val="標楷體"/>
        <family val="4"/>
        <charset val="136"/>
      </rPr>
      <t>(豆腐、海帶芽)</t>
    </r>
    <phoneticPr fontId="21" type="noConversion"/>
  </si>
  <si>
    <r>
      <t xml:space="preserve">栗子燒肉
</t>
    </r>
    <r>
      <rPr>
        <sz val="12"/>
        <rFont val="標楷體"/>
        <family val="4"/>
        <charset val="136"/>
      </rPr>
      <t>(豬肉、洋芋、洋蔥、栗子)</t>
    </r>
    <phoneticPr fontId="21" type="noConversion"/>
  </si>
  <si>
    <r>
      <t xml:space="preserve">培根高麗菜
</t>
    </r>
    <r>
      <rPr>
        <sz val="12"/>
        <rFont val="標楷體"/>
        <family val="4"/>
        <charset val="136"/>
      </rPr>
      <t>(高麗菜、木耳、培根)</t>
    </r>
    <phoneticPr fontId="21" type="noConversion"/>
  </si>
  <si>
    <r>
      <t xml:space="preserve">青花菜
</t>
    </r>
    <r>
      <rPr>
        <sz val="12"/>
        <rFont val="標楷體"/>
        <family val="4"/>
        <charset val="136"/>
      </rPr>
      <t>(青花菜、紅蘿蔔)</t>
    </r>
    <phoneticPr fontId="21" type="noConversion"/>
  </si>
  <si>
    <r>
      <t xml:space="preserve">冬瓜山粉圓
</t>
    </r>
    <r>
      <rPr>
        <sz val="12"/>
        <rFont val="標楷體"/>
        <family val="4"/>
        <charset val="136"/>
      </rPr>
      <t>(山粉圓、冬瓜磚)</t>
    </r>
    <phoneticPr fontId="21" type="noConversion"/>
  </si>
  <si>
    <r>
      <t xml:space="preserve">南瓜炒米粉
</t>
    </r>
    <r>
      <rPr>
        <sz val="12"/>
        <rFont val="標楷體"/>
        <family val="4"/>
        <charset val="136"/>
      </rPr>
      <t>(米粉、大白菜、南瓜、乾香菇、豆包)</t>
    </r>
    <phoneticPr fontId="21" type="noConversion"/>
  </si>
  <si>
    <t>泡菜粉絲煲
(大白菜、寬粉、洋蔥、泡菜)</t>
    <phoneticPr fontId="21" type="noConversion"/>
  </si>
  <si>
    <t>紫米薏仁湯
(黑糯米、洋薏仁)</t>
    <phoneticPr fontId="21" type="noConversion"/>
  </si>
  <si>
    <t>酸辣湯
(豆腐、筍、木耳、紅蘿蔔)</t>
    <phoneticPr fontId="21" type="noConversion"/>
  </si>
  <si>
    <t>黃芽大骨湯
(黃豆芽、紅蘿蔔、大骨)</t>
    <phoneticPr fontId="21" type="noConversion"/>
  </si>
  <si>
    <t>2024+40:64/1/9</t>
    <phoneticPr fontId="21" type="noConversion"/>
  </si>
  <si>
    <t>培根高麗菜</t>
    <phoneticPr fontId="21" type="noConversion"/>
  </si>
  <si>
    <t>TAP地瓜小丁</t>
    <phoneticPr fontId="21" type="noConversion"/>
  </si>
  <si>
    <r>
      <t xml:space="preserve">咖哩雞
</t>
    </r>
    <r>
      <rPr>
        <sz val="12"/>
        <rFont val="標楷體"/>
        <family val="4"/>
        <charset val="136"/>
      </rPr>
      <t>(雞肉、洋芋、紅蘿蔔、洋蔥)</t>
    </r>
    <phoneticPr fontId="21" type="noConversion"/>
  </si>
  <si>
    <r>
      <t xml:space="preserve">*洋蔥炒蛋
</t>
    </r>
    <r>
      <rPr>
        <sz val="12"/>
        <rFont val="標楷體"/>
        <family val="4"/>
        <charset val="136"/>
      </rPr>
      <t>(*雞蛋、洋蔥、毛豆仁)</t>
    </r>
    <phoneticPr fontId="21" type="noConversion"/>
  </si>
  <si>
    <r>
      <t xml:space="preserve">大頭菜湯
</t>
    </r>
    <r>
      <rPr>
        <sz val="12"/>
        <rFont val="標楷體"/>
        <family val="4"/>
        <charset val="136"/>
      </rPr>
      <t>(大頭菜)</t>
    </r>
    <phoneticPr fontId="21" type="noConversion"/>
  </si>
  <si>
    <r>
      <t xml:space="preserve">*壽喜燒
</t>
    </r>
    <r>
      <rPr>
        <sz val="12"/>
        <rFont val="標楷體"/>
        <family val="4"/>
        <charset val="136"/>
      </rPr>
      <t>(豬肉、大白菜、洋蔥、*白芝麻)</t>
    </r>
    <phoneticPr fontId="21" type="noConversion"/>
  </si>
  <si>
    <r>
      <t xml:space="preserve">*關東煮
</t>
    </r>
    <r>
      <rPr>
        <sz val="12"/>
        <rFont val="標楷體"/>
        <family val="4"/>
        <charset val="136"/>
      </rPr>
      <t>(白蘿蔔、*虱目魚丸、油豆腐、玉米段)</t>
    </r>
    <phoneticPr fontId="21" type="noConversion"/>
  </si>
  <si>
    <r>
      <t xml:space="preserve">芋頭西米露
</t>
    </r>
    <r>
      <rPr>
        <sz val="12"/>
        <rFont val="標楷體"/>
        <family val="4"/>
        <charset val="136"/>
      </rPr>
      <t>(芋頭、西谷米、QQ圓、椰奶)</t>
    </r>
    <phoneticPr fontId="21" type="noConversion"/>
  </si>
  <si>
    <r>
      <t xml:space="preserve">瓜仔蒸肉
</t>
    </r>
    <r>
      <rPr>
        <sz val="12"/>
        <rFont val="標楷體"/>
        <family val="4"/>
        <charset val="136"/>
      </rPr>
      <t>(豬肉、玉米粒、洋蔥、碎瓜)</t>
    </r>
    <phoneticPr fontId="21" type="noConversion"/>
  </si>
  <si>
    <r>
      <t xml:space="preserve">白菜滷
</t>
    </r>
    <r>
      <rPr>
        <sz val="12"/>
        <rFont val="標楷體"/>
        <family val="4"/>
        <charset val="136"/>
      </rPr>
      <t>(大白菜、紅蘿蔔、木耳、腐皮、乾香菇)</t>
    </r>
    <phoneticPr fontId="21" type="noConversion"/>
  </si>
  <si>
    <r>
      <t xml:space="preserve">*四神風味湯
</t>
    </r>
    <r>
      <rPr>
        <sz val="12"/>
        <rFont val="標楷體"/>
        <family val="4"/>
        <charset val="136"/>
      </rPr>
      <t>(洋薏仁、排骨丁、*四神包)</t>
    </r>
    <phoneticPr fontId="21" type="noConversion"/>
  </si>
  <si>
    <r>
      <t xml:space="preserve">玉米花椰
</t>
    </r>
    <r>
      <rPr>
        <sz val="12"/>
        <rFont val="標楷體"/>
        <family val="4"/>
        <charset val="136"/>
      </rPr>
      <t>(青花椰、玉米粒、鮑魚菇)</t>
    </r>
    <phoneticPr fontId="21" type="noConversion"/>
  </si>
  <si>
    <r>
      <t xml:space="preserve">*海芽蛋花湯
</t>
    </r>
    <r>
      <rPr>
        <sz val="12"/>
        <rFont val="標楷體"/>
        <family val="4"/>
        <charset val="136"/>
      </rPr>
      <t>(*雞蛋、海帶芽)</t>
    </r>
    <phoneticPr fontId="21" type="noConversion"/>
  </si>
  <si>
    <t>堅果</t>
    <phoneticPr fontId="21" type="noConversion"/>
  </si>
  <si>
    <t>*鮮奶</t>
    <phoneticPr fontId="22" type="noConversion"/>
  </si>
  <si>
    <r>
      <t xml:space="preserve">玉米瘦肉粥
</t>
    </r>
    <r>
      <rPr>
        <sz val="12"/>
        <rFont val="標楷體"/>
        <family val="4"/>
        <charset val="136"/>
      </rPr>
      <t>(玉米粒、高麗菜、香菇、絞肉)</t>
    </r>
    <phoneticPr fontId="21" type="noConversion"/>
  </si>
  <si>
    <r>
      <t xml:space="preserve">*蔥燒烏魚片X1
</t>
    </r>
    <r>
      <rPr>
        <sz val="12"/>
        <rFont val="標楷體"/>
        <family val="4"/>
        <charset val="136"/>
      </rPr>
      <t>(*烏魚片、洋蔥)</t>
    </r>
    <phoneticPr fontId="21" type="noConversion"/>
  </si>
  <si>
    <t>叉燒包X1</t>
    <phoneticPr fontId="21" type="noConversion"/>
  </si>
  <si>
    <t>果汁</t>
    <phoneticPr fontId="21" type="noConversion"/>
  </si>
  <si>
    <t>水果</t>
    <phoneticPr fontId="21" type="noConversion"/>
  </si>
  <si>
    <t>本群組肉品(雞肉、豬肉)皆使用CAS(臺灣)肉品</t>
    <phoneticPr fontId="21" type="noConversion"/>
  </si>
  <si>
    <r>
      <rPr>
        <b/>
        <sz val="28"/>
        <rFont val="細明體"/>
        <family val="3"/>
        <charset val="136"/>
      </rPr>
      <t>食材中含過敏原以</t>
    </r>
    <r>
      <rPr>
        <b/>
        <sz val="28"/>
        <rFont val="新細明體"/>
        <family val="1"/>
        <charset val="136"/>
      </rPr>
      <t>「</t>
    </r>
    <r>
      <rPr>
        <b/>
        <sz val="28"/>
        <rFont val="細明體"/>
        <family val="3"/>
        <charset val="136"/>
      </rPr>
      <t>*</t>
    </r>
    <r>
      <rPr>
        <b/>
        <sz val="28"/>
        <rFont val="新細明體"/>
        <family val="1"/>
        <charset val="136"/>
      </rPr>
      <t>」</t>
    </r>
    <r>
      <rPr>
        <b/>
        <sz val="28"/>
        <rFont val="細明體"/>
        <family val="3"/>
        <charset val="136"/>
      </rPr>
      <t>標示</t>
    </r>
    <phoneticPr fontId="21" type="noConversion"/>
  </si>
  <si>
    <r>
      <t xml:space="preserve">*肉絲蛋炒飯
</t>
    </r>
    <r>
      <rPr>
        <sz val="12"/>
        <rFont val="標楷體"/>
        <family val="4"/>
        <charset val="136"/>
      </rPr>
      <t>(豬肉、洋蔥、*雞蛋、玉米粒、紅蘿蔔、青豆仁)</t>
    </r>
    <phoneticPr fontId="21" type="noConversion"/>
  </si>
  <si>
    <t>珍珠虱目魚丸</t>
    <phoneticPr fontId="21" type="noConversion"/>
  </si>
  <si>
    <t>菠菜</t>
    <phoneticPr fontId="21" type="noConversion"/>
  </si>
  <si>
    <t>鮮奶</t>
    <phoneticPr fontId="21" type="noConversion"/>
  </si>
  <si>
    <t>格致國中113年01月份 營養午餐 葷食 菜單</t>
    <phoneticPr fontId="22" type="noConversion"/>
  </si>
  <si>
    <t>文化國小113年01月份 營養午餐 葷食 菜單</t>
    <phoneticPr fontId="22" type="noConversion"/>
  </si>
  <si>
    <t>湖山國小113年01月份 營養午餐 葷食 菜單</t>
    <phoneticPr fontId="22" type="noConversion"/>
  </si>
  <si>
    <t>逸仙國小113年01月份 營養午餐 葷食 菜單</t>
    <phoneticPr fontId="22" type="noConversion"/>
  </si>
  <si>
    <t>果汁</t>
    <phoneticPr fontId="21" type="noConversion"/>
  </si>
  <si>
    <t>堅果</t>
    <phoneticPr fontId="21" type="noConversion"/>
  </si>
  <si>
    <t>關渡國小113年01月份 營養午餐 葷食 菜單</t>
    <phoneticPr fontId="22" type="noConversion"/>
  </si>
  <si>
    <t>湖田國小113年01月份 營養午餐 葷食 菜單</t>
    <phoneticPr fontId="22" type="noConversion"/>
  </si>
  <si>
    <t>陽明山國小113年01月份 營養午餐 葷食 菜單</t>
    <phoneticPr fontId="22" type="noConversion"/>
  </si>
  <si>
    <t>飲品/
*堅果</t>
    <phoneticPr fontId="21" type="noConversion"/>
  </si>
  <si>
    <t>有機白飯</t>
    <phoneticPr fontId="21" type="noConversion"/>
  </si>
  <si>
    <t>五穀飯</t>
    <phoneticPr fontId="21" type="noConversion"/>
  </si>
  <si>
    <t>胚芽飯</t>
    <phoneticPr fontId="21" type="noConversion"/>
  </si>
  <si>
    <t>麥克雞塊X2</t>
    <phoneticPr fontId="21" type="noConversion"/>
  </si>
  <si>
    <t>烤雞翅X1</t>
    <phoneticPr fontId="21" type="noConversion"/>
  </si>
  <si>
    <r>
      <t xml:space="preserve">脆炒高麗
</t>
    </r>
    <r>
      <rPr>
        <sz val="12"/>
        <rFont val="標楷體"/>
        <family val="4"/>
        <charset val="136"/>
      </rPr>
      <t>(高麗菜、蔬菜)</t>
    </r>
    <phoneticPr fontId="21" type="noConversion"/>
  </si>
  <si>
    <r>
      <t xml:space="preserve">茄汁油腐
</t>
    </r>
    <r>
      <rPr>
        <sz val="12"/>
        <rFont val="標楷體"/>
        <family val="4"/>
        <charset val="136"/>
      </rPr>
      <t>(蔬菜、油腐)</t>
    </r>
    <phoneticPr fontId="21" type="noConversion"/>
  </si>
  <si>
    <r>
      <t xml:space="preserve">*義式香料燉飯
</t>
    </r>
    <r>
      <rPr>
        <sz val="12"/>
        <rFont val="標楷體"/>
        <family val="4"/>
        <charset val="136"/>
      </rPr>
      <t>(蔬菜、*奶粉、香料)</t>
    </r>
    <phoneticPr fontId="21" type="noConversion"/>
  </si>
  <si>
    <r>
      <t xml:space="preserve">*魚羹湯
</t>
    </r>
    <r>
      <rPr>
        <sz val="12"/>
        <color theme="1"/>
        <rFont val="標楷體"/>
        <family val="4"/>
        <charset val="136"/>
      </rPr>
      <t>(蔬菜、*魚羹條)</t>
    </r>
    <phoneticPr fontId="21" type="noConversion"/>
  </si>
  <si>
    <r>
      <t xml:space="preserve">咖哩豬
</t>
    </r>
    <r>
      <rPr>
        <sz val="12"/>
        <rFont val="標楷體"/>
        <family val="4"/>
        <charset val="136"/>
      </rPr>
      <t>(豬肉、蔬菜)</t>
    </r>
    <phoneticPr fontId="21" type="noConversion"/>
  </si>
  <si>
    <r>
      <t xml:space="preserve">叻沙豆腐煲
</t>
    </r>
    <r>
      <rPr>
        <sz val="12"/>
        <color theme="1"/>
        <rFont val="標楷體"/>
        <family val="4"/>
        <charset val="136"/>
      </rPr>
      <t>(蔬菜、豆腐、沙茶醬)</t>
    </r>
    <phoneticPr fontId="21" type="noConversion"/>
  </si>
  <si>
    <r>
      <t xml:space="preserve">*蝦香白菜
</t>
    </r>
    <r>
      <rPr>
        <sz val="12"/>
        <rFont val="標楷體"/>
        <family val="4"/>
        <charset val="136"/>
      </rPr>
      <t>(大白菜、蔬菜、*蝦皮)</t>
    </r>
    <phoneticPr fontId="21" type="noConversion"/>
  </si>
  <si>
    <r>
      <t xml:space="preserve">*玉米濃湯
</t>
    </r>
    <r>
      <rPr>
        <sz val="12"/>
        <rFont val="標楷體"/>
        <family val="4"/>
        <charset val="136"/>
      </rPr>
      <t>(玉米粒、蔬菜、*奶粉)</t>
    </r>
    <phoneticPr fontId="21" type="noConversion"/>
  </si>
  <si>
    <r>
      <t xml:space="preserve">味噌燒雞
</t>
    </r>
    <r>
      <rPr>
        <sz val="12"/>
        <rFont val="標楷體"/>
        <family val="4"/>
        <charset val="136"/>
      </rPr>
      <t>(雞肉、蔬菜)</t>
    </r>
    <phoneticPr fontId="21" type="noConversion"/>
  </si>
  <si>
    <r>
      <t xml:space="preserve">蒜香花椰
</t>
    </r>
    <r>
      <rPr>
        <sz val="12"/>
        <rFont val="標楷體"/>
        <family val="4"/>
        <charset val="136"/>
      </rPr>
      <t>(花椰菜+蔬菜)</t>
    </r>
    <phoneticPr fontId="21" type="noConversion"/>
  </si>
  <si>
    <r>
      <t xml:space="preserve">羅宋湯
</t>
    </r>
    <r>
      <rPr>
        <sz val="12"/>
        <rFont val="標楷體"/>
        <family val="4"/>
        <charset val="136"/>
      </rPr>
      <t>(高麗菜+蔬菜)</t>
    </r>
    <phoneticPr fontId="21" type="noConversion"/>
  </si>
  <si>
    <r>
      <t xml:space="preserve">蔬炒豆芽
</t>
    </r>
    <r>
      <rPr>
        <sz val="12"/>
        <rFont val="標楷體"/>
        <family val="4"/>
        <charset val="136"/>
      </rPr>
      <t>(豆芽菜、蔬菜)</t>
    </r>
    <phoneticPr fontId="21" type="noConversion"/>
  </si>
  <si>
    <r>
      <t xml:space="preserve">味噌海芽湯
</t>
    </r>
    <r>
      <rPr>
        <sz val="12"/>
        <rFont val="標楷體"/>
        <family val="4"/>
        <charset val="136"/>
      </rPr>
      <t>(蔬菜、海帶芽)</t>
    </r>
    <phoneticPr fontId="21" type="noConversion"/>
  </si>
  <si>
    <r>
      <t xml:space="preserve">*玉米奶香豬
</t>
    </r>
    <r>
      <rPr>
        <sz val="12"/>
        <rFont val="標楷體"/>
        <family val="4"/>
        <charset val="136"/>
      </rPr>
      <t>(豬肉、蔬菜、玉米、*奶粉)</t>
    </r>
    <phoneticPr fontId="21" type="noConversion"/>
  </si>
  <si>
    <r>
      <t xml:space="preserve">*鮮蔬炒蛋
</t>
    </r>
    <r>
      <rPr>
        <sz val="12"/>
        <rFont val="標楷體"/>
        <family val="4"/>
        <charset val="136"/>
      </rPr>
      <t>(蔬菜、*雞蛋)</t>
    </r>
    <phoneticPr fontId="21" type="noConversion"/>
  </si>
  <si>
    <r>
      <t>食材中含過敏原以</t>
    </r>
    <r>
      <rPr>
        <b/>
        <sz val="28"/>
        <rFont val="新細明體"/>
        <family val="1"/>
        <charset val="136"/>
      </rPr>
      <t>「</t>
    </r>
    <r>
      <rPr>
        <b/>
        <sz val="28"/>
        <rFont val="細明體"/>
        <family val="3"/>
        <charset val="136"/>
      </rPr>
      <t>*</t>
    </r>
    <r>
      <rPr>
        <b/>
        <sz val="28"/>
        <rFont val="新細明體"/>
        <family val="1"/>
        <charset val="136"/>
      </rPr>
      <t>」</t>
    </r>
    <r>
      <rPr>
        <b/>
        <sz val="28"/>
        <rFont val="細明體"/>
        <family val="3"/>
        <charset val="136"/>
      </rPr>
      <t>標示</t>
    </r>
    <phoneticPr fontId="21" type="noConversion"/>
  </si>
  <si>
    <t>食材中含過敏原以「*」標示</t>
    <phoneticPr fontId="21" type="noConversion"/>
  </si>
  <si>
    <r>
      <t xml:space="preserve">*滷蛋X1
</t>
    </r>
    <r>
      <rPr>
        <sz val="12"/>
        <rFont val="標楷體"/>
        <family val="4"/>
        <charset val="136"/>
      </rPr>
      <t>(雞蛋)</t>
    </r>
    <phoneticPr fontId="21" type="noConversion"/>
  </si>
  <si>
    <t>蔬菜</t>
    <phoneticPr fontId="21" type="noConversion"/>
  </si>
  <si>
    <r>
      <t xml:space="preserve">茄汁豆腐
</t>
    </r>
    <r>
      <rPr>
        <sz val="12"/>
        <rFont val="標楷體"/>
        <family val="4"/>
        <charset val="136"/>
      </rPr>
      <t>(豆腐、番茄、玉米粒)</t>
    </r>
    <phoneticPr fontId="21" type="noConversion"/>
  </si>
  <si>
    <r>
      <t xml:space="preserve">香滷豆包
</t>
    </r>
    <r>
      <rPr>
        <sz val="12"/>
        <rFont val="標楷體"/>
        <family val="4"/>
        <charset val="136"/>
      </rPr>
      <t>(豆包)</t>
    </r>
    <phoneticPr fontId="21" type="noConversion"/>
  </si>
  <si>
    <r>
      <t xml:space="preserve">蘿蔔燒麵輪
</t>
    </r>
    <r>
      <rPr>
        <sz val="12"/>
        <rFont val="標楷體"/>
        <family val="4"/>
        <charset val="136"/>
      </rPr>
      <t>(白蘿蔔、麵輪)</t>
    </r>
    <phoneticPr fontId="21" type="noConversion"/>
  </si>
  <si>
    <r>
      <t xml:space="preserve">花椰菜
</t>
    </r>
    <r>
      <rPr>
        <sz val="12"/>
        <rFont val="標楷體"/>
        <family val="4"/>
        <charset val="136"/>
      </rPr>
      <t>(青花菜、紅蘿蔔)</t>
    </r>
    <phoneticPr fontId="21" type="noConversion"/>
  </si>
  <si>
    <r>
      <t xml:space="preserve">蒜香海帶根
</t>
    </r>
    <r>
      <rPr>
        <sz val="12"/>
        <rFont val="標楷體"/>
        <family val="4"/>
        <charset val="136"/>
      </rPr>
      <t>(海帶根、紅蘿蔔)</t>
    </r>
    <phoneticPr fontId="21" type="noConversion"/>
  </si>
  <si>
    <r>
      <t xml:space="preserve">甜麵干片
</t>
    </r>
    <r>
      <rPr>
        <sz val="12"/>
        <rFont val="標楷體"/>
        <family val="4"/>
        <charset val="136"/>
      </rPr>
      <t>(豆干、紅蘿蔔、小黃瓜)</t>
    </r>
    <phoneticPr fontId="21" type="noConversion"/>
  </si>
  <si>
    <r>
      <rPr>
        <sz val="22"/>
        <rFont val="標楷體"/>
        <family val="4"/>
        <charset val="136"/>
      </rPr>
      <t>香滷豆腸</t>
    </r>
    <r>
      <rPr>
        <sz val="12"/>
        <rFont val="標楷體"/>
        <family val="4"/>
        <charset val="136"/>
      </rPr>
      <t xml:space="preserve">
(豆腸、紅蘿蔔、木耳)</t>
    </r>
    <phoneticPr fontId="21" type="noConversion"/>
  </si>
  <si>
    <r>
      <t xml:space="preserve">紅片高麗
</t>
    </r>
    <r>
      <rPr>
        <sz val="12"/>
        <rFont val="標楷體"/>
        <family val="4"/>
        <charset val="136"/>
      </rPr>
      <t>(高麗菜、紅蘿蔔)</t>
    </r>
    <phoneticPr fontId="21" type="noConversion"/>
  </si>
  <si>
    <r>
      <t xml:space="preserve">蒜香豆芽
</t>
    </r>
    <r>
      <rPr>
        <sz val="12"/>
        <rFont val="標楷體"/>
        <family val="4"/>
        <charset val="136"/>
      </rPr>
      <t>(豆芽菜、紅蘿蔔)</t>
    </r>
    <phoneticPr fontId="21" type="noConversion"/>
  </si>
  <si>
    <r>
      <t xml:space="preserve">三杯百頁
</t>
    </r>
    <r>
      <rPr>
        <sz val="12"/>
        <rFont val="標楷體"/>
        <family val="4"/>
        <charset val="136"/>
      </rPr>
      <t>(百頁豆腐、九層塔)</t>
    </r>
    <phoneticPr fontId="21" type="noConversion"/>
  </si>
  <si>
    <r>
      <t xml:space="preserve">白菜滷
</t>
    </r>
    <r>
      <rPr>
        <sz val="12"/>
        <rFont val="標楷體"/>
        <family val="4"/>
        <charset val="136"/>
      </rPr>
      <t>(大白菜、木耳、紅蘿蔔)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</si>
</sst>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);[Red]\(0.0\)"/>
    <numFmt numFmtId="177" formatCode="m&quot;月&quot;d&quot;日&quot;;@"/>
    <numFmt numFmtId="178" formatCode="[$-404]aaaa;@"/>
    <numFmt numFmtId="179" formatCode="d"/>
    <numFmt numFmtId="180" formatCode="0_);[Red]\(0\)"/>
    <numFmt numFmtId="181" formatCode="0;\-0;;@"/>
  </numFmts>
  <fonts count="7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4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sz val="14"/>
      <name val="標楷體"/>
      <family val="1"/>
      <charset val="136"/>
    </font>
    <font>
      <sz val="10"/>
      <name val="標楷體"/>
      <family val="1"/>
      <charset val="136"/>
    </font>
    <font>
      <sz val="12"/>
      <name val="標楷體"/>
      <family val="1"/>
      <charset val="136"/>
    </font>
    <font>
      <b/>
      <sz val="24"/>
      <name val="Times New Roman"/>
      <family val="1"/>
    </font>
    <font>
      <b/>
      <sz val="24"/>
      <name val="華康少女文字W3"/>
      <family val="3"/>
      <charset val="136"/>
    </font>
    <font>
      <sz val="9"/>
      <name val="Verdana"/>
      <family val="2"/>
    </font>
    <font>
      <sz val="12"/>
      <name val="Verdana"/>
      <family val="2"/>
    </font>
    <font>
      <b/>
      <sz val="10"/>
      <name val="華康少女文字W3"/>
      <family val="3"/>
      <charset val="136"/>
    </font>
    <font>
      <sz val="10"/>
      <name val="華康少女文字W3"/>
      <family val="3"/>
      <charset val="136"/>
    </font>
    <font>
      <sz val="12"/>
      <name val="新細明體"/>
      <family val="2"/>
      <charset val="136"/>
      <scheme val="minor"/>
    </font>
    <font>
      <sz val="12"/>
      <name val="微軟正黑體"/>
      <family val="2"/>
      <charset val="136"/>
    </font>
    <font>
      <b/>
      <sz val="10"/>
      <name val="Times New Roman"/>
      <family val="1"/>
    </font>
    <font>
      <b/>
      <sz val="10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華康娃娃體(P)"/>
      <family val="1"/>
      <charset val="136"/>
    </font>
    <font>
      <sz val="16"/>
      <name val="細明體"/>
      <family val="3"/>
      <charset val="136"/>
    </font>
    <font>
      <sz val="16"/>
      <name val="新細明體"/>
      <family val="1"/>
      <charset val="136"/>
    </font>
    <font>
      <sz val="10"/>
      <name val="Times New Roman"/>
      <family val="1"/>
    </font>
    <font>
      <sz val="16"/>
      <name val="標楷體"/>
      <family val="4"/>
      <charset val="136"/>
    </font>
    <font>
      <sz val="14"/>
      <name val="Times New Roman"/>
      <family val="1"/>
    </font>
    <font>
      <sz val="14"/>
      <name val="細明體"/>
      <family val="3"/>
      <charset val="136"/>
    </font>
    <font>
      <sz val="10"/>
      <name val="細明體"/>
      <family val="3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30"/>
      <name val="Arial Unicode MS"/>
      <family val="2"/>
      <charset val="136"/>
    </font>
    <font>
      <sz val="18"/>
      <name val="新細明體"/>
      <family val="1"/>
      <charset val="136"/>
    </font>
    <font>
      <sz val="14"/>
      <name val="微軟正黑體"/>
      <family val="2"/>
      <charset val="136"/>
    </font>
    <font>
      <sz val="16"/>
      <color indexed="8"/>
      <name val="新細明體"/>
      <family val="1"/>
      <charset val="136"/>
    </font>
    <font>
      <b/>
      <sz val="14"/>
      <color rgb="FFFF0000"/>
      <name val="標楷體"/>
      <family val="1"/>
      <charset val="136"/>
    </font>
    <font>
      <b/>
      <sz val="14"/>
      <color rgb="FFFF0000"/>
      <name val="標楷體"/>
      <family val="4"/>
      <charset val="136"/>
    </font>
    <font>
      <sz val="14"/>
      <color rgb="FFFF0000"/>
      <name val="新細明體"/>
      <family val="1"/>
      <charset val="136"/>
    </font>
    <font>
      <b/>
      <sz val="26"/>
      <name val="細明體"/>
      <family val="3"/>
      <charset val="136"/>
    </font>
    <font>
      <sz val="16"/>
      <color theme="1"/>
      <name val="新細明體"/>
      <family val="1"/>
      <charset val="136"/>
    </font>
    <font>
      <sz val="16"/>
      <color theme="1"/>
      <name val="華康硬黑體W7"/>
      <family val="3"/>
      <charset val="136"/>
    </font>
    <font>
      <sz val="16"/>
      <color theme="1"/>
      <name val="微軟正黑體"/>
      <family val="3"/>
      <charset val="136"/>
    </font>
    <font>
      <sz val="14"/>
      <color theme="1"/>
      <name val="Microsoft JhengHei"/>
      <family val="1"/>
      <charset val="1"/>
    </font>
    <font>
      <sz val="16"/>
      <color theme="1"/>
      <name val="新細明體"/>
      <family val="3"/>
      <charset val="136"/>
    </font>
    <font>
      <sz val="14"/>
      <color theme="1"/>
      <name val="新細明體"/>
      <family val="1"/>
      <charset val="136"/>
      <scheme val="minor"/>
    </font>
    <font>
      <sz val="22"/>
      <color theme="1"/>
      <name val="標楷體"/>
      <family val="4"/>
      <charset val="136"/>
    </font>
    <font>
      <sz val="22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Segoe UI"/>
      <family val="2"/>
    </font>
    <font>
      <sz val="12"/>
      <color theme="1"/>
      <name val="Segoe UI"/>
      <family val="2"/>
      <charset val="136"/>
    </font>
    <font>
      <sz val="26"/>
      <name val="細明體"/>
      <family val="3"/>
      <charset val="136"/>
    </font>
    <font>
      <b/>
      <sz val="28"/>
      <name val="細明體"/>
      <family val="3"/>
      <charset val="136"/>
    </font>
    <font>
      <b/>
      <sz val="28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48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2">
    <xf numFmtId="0" fontId="0" fillId="0" borderId="0">
      <alignment vertical="center"/>
    </xf>
    <xf numFmtId="0" fontId="1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366">
    <xf numFmtId="0" fontId="0" fillId="0" borderId="0" xfId="0">
      <alignment vertical="center"/>
    </xf>
    <xf numFmtId="0" fontId="24" fillId="0" borderId="14" xfId="43" applyFont="1" applyFill="1" applyBorder="1" applyAlignment="1" applyProtection="1">
      <alignment horizontal="center" vertical="center" shrinkToFit="1"/>
      <protection locked="0"/>
    </xf>
    <xf numFmtId="0" fontId="24" fillId="0" borderId="14" xfId="43" applyNumberFormat="1" applyFont="1" applyFill="1" applyBorder="1" applyAlignment="1" applyProtection="1">
      <alignment horizontal="center" vertical="center" shrinkToFit="1"/>
    </xf>
    <xf numFmtId="0" fontId="25" fillId="0" borderId="18" xfId="42" applyNumberFormat="1" applyFont="1" applyFill="1" applyBorder="1" applyAlignment="1">
      <alignment horizontal="center" vertical="center" shrinkToFit="1"/>
    </xf>
    <xf numFmtId="0" fontId="24" fillId="0" borderId="16" xfId="43" applyFont="1" applyFill="1" applyBorder="1" applyAlignment="1" applyProtection="1">
      <alignment horizontal="center" vertical="center" shrinkToFit="1"/>
      <protection locked="0"/>
    </xf>
    <xf numFmtId="0" fontId="24" fillId="0" borderId="16" xfId="43" applyNumberFormat="1" applyFont="1" applyFill="1" applyBorder="1" applyAlignment="1" applyProtection="1">
      <alignment horizontal="center" vertical="center" shrinkToFit="1"/>
    </xf>
    <xf numFmtId="0" fontId="25" fillId="0" borderId="19" xfId="42" applyNumberFormat="1" applyFont="1" applyFill="1" applyBorder="1" applyAlignment="1">
      <alignment horizontal="center" vertical="center" shrinkToFit="1"/>
    </xf>
    <xf numFmtId="0" fontId="25" fillId="0" borderId="20" xfId="42" applyNumberFormat="1" applyFont="1" applyFill="1" applyBorder="1" applyAlignment="1">
      <alignment horizontal="center" vertical="center" shrinkToFit="1"/>
    </xf>
    <xf numFmtId="0" fontId="25" fillId="0" borderId="21" xfId="42" applyNumberFormat="1" applyFont="1" applyFill="1" applyBorder="1" applyAlignment="1">
      <alignment horizontal="center" vertical="center" shrinkToFit="1"/>
    </xf>
    <xf numFmtId="0" fontId="25" fillId="0" borderId="16" xfId="42" applyNumberFormat="1" applyFont="1" applyFill="1" applyBorder="1" applyAlignment="1">
      <alignment horizontal="center" vertical="center" shrinkToFit="1"/>
    </xf>
    <xf numFmtId="0" fontId="25" fillId="0" borderId="22" xfId="42" applyNumberFormat="1" applyFont="1" applyFill="1" applyBorder="1" applyAlignment="1">
      <alignment horizontal="center" vertical="center" shrinkToFit="1"/>
    </xf>
    <xf numFmtId="0" fontId="25" fillId="0" borderId="23" xfId="42" applyNumberFormat="1" applyFont="1" applyFill="1" applyBorder="1" applyAlignment="1">
      <alignment horizontal="center" vertical="center" shrinkToFit="1"/>
    </xf>
    <xf numFmtId="0" fontId="25" fillId="0" borderId="24" xfId="42" applyNumberFormat="1" applyFont="1" applyFill="1" applyBorder="1" applyAlignment="1">
      <alignment horizontal="center" vertical="center" shrinkToFit="1"/>
    </xf>
    <xf numFmtId="0" fontId="25" fillId="0" borderId="25" xfId="42" applyNumberFormat="1" applyFont="1" applyFill="1" applyBorder="1" applyAlignment="1">
      <alignment horizontal="center" vertical="center" shrinkToFit="1"/>
    </xf>
    <xf numFmtId="0" fontId="25" fillId="0" borderId="16" xfId="42" applyFont="1" applyFill="1" applyBorder="1" applyAlignment="1">
      <alignment horizontal="center" vertical="center" shrinkToFit="1"/>
    </xf>
    <xf numFmtId="0" fontId="25" fillId="0" borderId="16" xfId="44" applyFont="1" applyFill="1" applyBorder="1" applyAlignment="1" applyProtection="1">
      <alignment horizontal="center" vertical="center" shrinkToFit="1"/>
      <protection locked="0"/>
    </xf>
    <xf numFmtId="0" fontId="23" fillId="0" borderId="16" xfId="43" applyNumberFormat="1" applyFont="1" applyFill="1" applyBorder="1" applyAlignment="1" applyProtection="1">
      <alignment horizontal="center" vertical="center" shrinkToFit="1"/>
    </xf>
    <xf numFmtId="0" fontId="23" fillId="0" borderId="17" xfId="43" applyNumberFormat="1" applyFont="1" applyFill="1" applyBorder="1" applyAlignment="1" applyProtection="1">
      <alignment horizontal="center" vertical="center" shrinkToFit="1"/>
    </xf>
    <xf numFmtId="0" fontId="25" fillId="0" borderId="26" xfId="42" applyNumberFormat="1" applyFont="1" applyFill="1" applyBorder="1" applyAlignment="1">
      <alignment horizontal="center" vertical="center" shrinkToFit="1"/>
    </xf>
    <xf numFmtId="0" fontId="23" fillId="0" borderId="17" xfId="42" applyFont="1" applyFill="1" applyBorder="1" applyAlignment="1">
      <alignment horizontal="center" vertical="center" shrinkToFit="1"/>
    </xf>
    <xf numFmtId="0" fontId="24" fillId="0" borderId="16" xfId="44" applyFont="1" applyFill="1" applyBorder="1" applyAlignment="1" applyProtection="1">
      <alignment horizontal="center" vertical="center" shrinkToFit="1"/>
      <protection locked="0"/>
    </xf>
    <xf numFmtId="0" fontId="23" fillId="0" borderId="24" xfId="43" applyNumberFormat="1" applyFont="1" applyFill="1" applyBorder="1" applyAlignment="1" applyProtection="1">
      <alignment horizontal="center" vertical="center" shrinkToFit="1"/>
    </xf>
    <xf numFmtId="0" fontId="23" fillId="0" borderId="16" xfId="42" applyFont="1" applyFill="1" applyBorder="1" applyAlignment="1">
      <alignment horizontal="center" vertical="center" shrinkToFit="1"/>
    </xf>
    <xf numFmtId="0" fontId="23" fillId="0" borderId="36" xfId="42" applyFont="1" applyFill="1" applyBorder="1" applyAlignment="1">
      <alignment horizontal="center" vertical="center" shrinkToFit="1"/>
    </xf>
    <xf numFmtId="0" fontId="24" fillId="0" borderId="16" xfId="44" applyNumberFormat="1" applyFont="1" applyFill="1" applyBorder="1" applyAlignment="1" applyProtection="1">
      <alignment horizontal="center" vertical="center" shrinkToFit="1"/>
      <protection locked="0"/>
    </xf>
    <xf numFmtId="0" fontId="23" fillId="0" borderId="36" xfId="43" applyNumberFormat="1" applyFont="1" applyFill="1" applyBorder="1" applyAlignment="1" applyProtection="1">
      <alignment horizontal="center" vertical="center" shrinkToFit="1"/>
    </xf>
    <xf numFmtId="0" fontId="23" fillId="0" borderId="24" xfId="42" applyNumberFormat="1" applyFont="1" applyFill="1" applyBorder="1" applyAlignment="1">
      <alignment horizontal="center" vertical="center" shrinkToFit="1"/>
    </xf>
    <xf numFmtId="0" fontId="25" fillId="0" borderId="14" xfId="42" applyNumberFormat="1" applyFont="1" applyFill="1" applyBorder="1" applyAlignment="1">
      <alignment horizontal="center" vertical="center" shrinkToFit="1"/>
    </xf>
    <xf numFmtId="0" fontId="24" fillId="0" borderId="14" xfId="42" applyNumberFormat="1" applyFont="1" applyFill="1" applyBorder="1" applyAlignment="1">
      <alignment horizontal="center" vertical="center" shrinkToFit="1"/>
    </xf>
    <xf numFmtId="0" fontId="23" fillId="0" borderId="14" xfId="42" applyNumberFormat="1" applyFont="1" applyFill="1" applyBorder="1" applyAlignment="1">
      <alignment horizontal="center" vertical="center" shrinkToFit="1"/>
    </xf>
    <xf numFmtId="0" fontId="23" fillId="0" borderId="16" xfId="42" applyNumberFormat="1" applyFont="1" applyFill="1" applyBorder="1" applyAlignment="1">
      <alignment horizontal="center" vertical="center" shrinkToFit="1"/>
    </xf>
    <xf numFmtId="0" fontId="24" fillId="0" borderId="16" xfId="42" applyNumberFormat="1" applyFont="1" applyFill="1" applyBorder="1" applyAlignment="1">
      <alignment horizontal="center" vertical="center" shrinkToFit="1"/>
    </xf>
    <xf numFmtId="0" fontId="24" fillId="0" borderId="16" xfId="43" applyNumberFormat="1" applyFont="1" applyFill="1" applyBorder="1" applyAlignment="1" applyProtection="1">
      <alignment horizontal="center" vertical="center" shrinkToFit="1"/>
      <protection locked="0"/>
    </xf>
    <xf numFmtId="0" fontId="25" fillId="0" borderId="16" xfId="43" applyNumberFormat="1" applyFont="1" applyFill="1" applyBorder="1" applyAlignment="1" applyProtection="1">
      <alignment horizontal="center" vertical="center" shrinkToFit="1"/>
      <protection locked="0"/>
    </xf>
    <xf numFmtId="0" fontId="23" fillId="0" borderId="24" xfId="42" applyFont="1" applyFill="1" applyBorder="1" applyAlignment="1">
      <alignment horizontal="center" vertical="center" shrinkToFit="1"/>
    </xf>
    <xf numFmtId="0" fontId="25" fillId="0" borderId="12" xfId="42" applyNumberFormat="1" applyFont="1" applyFill="1" applyBorder="1" applyAlignment="1">
      <alignment horizontal="center" vertical="center" shrinkToFit="1"/>
    </xf>
    <xf numFmtId="0" fontId="25" fillId="0" borderId="17" xfId="43" applyNumberFormat="1" applyFont="1" applyFill="1" applyBorder="1" applyAlignment="1" applyProtection="1">
      <alignment horizontal="center" vertical="center" shrinkToFit="1"/>
      <protection locked="0"/>
    </xf>
    <xf numFmtId="0" fontId="23" fillId="0" borderId="16" xfId="43" applyNumberFormat="1" applyFont="1" applyFill="1" applyBorder="1" applyAlignment="1" applyProtection="1">
      <alignment horizontal="center" vertical="center" shrinkToFit="1"/>
      <protection locked="0"/>
    </xf>
    <xf numFmtId="0" fontId="25" fillId="0" borderId="13" xfId="42" applyNumberFormat="1" applyFont="1" applyFill="1" applyBorder="1" applyAlignment="1">
      <alignment horizontal="center" vertical="center" shrinkToFit="1"/>
    </xf>
    <xf numFmtId="0" fontId="25" fillId="0" borderId="14" xfId="42" applyFont="1" applyFill="1" applyBorder="1" applyAlignment="1">
      <alignment horizontal="center" vertical="center" shrinkToFit="1"/>
    </xf>
    <xf numFmtId="0" fontId="23" fillId="0" borderId="14" xfId="43" applyNumberFormat="1" applyFont="1" applyFill="1" applyBorder="1" applyAlignment="1" applyProtection="1">
      <alignment horizontal="center" vertical="center" shrinkToFit="1"/>
    </xf>
    <xf numFmtId="0" fontId="23" fillId="0" borderId="29" xfId="42" applyNumberFormat="1" applyFont="1" applyFill="1" applyBorder="1" applyAlignment="1">
      <alignment horizontal="center" vertical="center" shrinkToFit="1"/>
    </xf>
    <xf numFmtId="0" fontId="25" fillId="0" borderId="16" xfId="43" applyFont="1" applyFill="1" applyBorder="1" applyAlignment="1" applyProtection="1">
      <alignment horizontal="center" vertical="center" shrinkToFit="1"/>
    </xf>
    <xf numFmtId="0" fontId="25" fillId="0" borderId="30" xfId="42" applyNumberFormat="1" applyFont="1" applyFill="1" applyBorder="1" applyAlignment="1">
      <alignment horizontal="center" vertical="center" shrinkToFit="1"/>
    </xf>
    <xf numFmtId="0" fontId="25" fillId="0" borderId="31" xfId="42" applyNumberFormat="1" applyFont="1" applyFill="1" applyBorder="1" applyAlignment="1">
      <alignment horizontal="center" vertical="center" shrinkToFit="1"/>
    </xf>
    <xf numFmtId="0" fontId="25" fillId="0" borderId="32" xfId="42" applyNumberFormat="1" applyFont="1" applyFill="1" applyBorder="1" applyAlignment="1">
      <alignment horizontal="center" vertical="center" shrinkToFit="1"/>
    </xf>
    <xf numFmtId="0" fontId="25" fillId="0" borderId="33" xfId="42" applyNumberFormat="1" applyFont="1" applyFill="1" applyBorder="1" applyAlignment="1">
      <alignment horizontal="center" vertical="center" shrinkToFit="1"/>
    </xf>
    <xf numFmtId="0" fontId="25" fillId="0" borderId="34" xfId="42" applyNumberFormat="1" applyFont="1" applyFill="1" applyBorder="1" applyAlignment="1">
      <alignment horizontal="center" vertical="center" shrinkToFit="1"/>
    </xf>
    <xf numFmtId="0" fontId="25" fillId="0" borderId="35" xfId="42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/>
    </xf>
    <xf numFmtId="49" fontId="30" fillId="0" borderId="0" xfId="0" applyNumberFormat="1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2" fillId="0" borderId="0" xfId="0" applyFont="1" applyAlignment="1"/>
    <xf numFmtId="0" fontId="33" fillId="0" borderId="0" xfId="0" applyFont="1" applyAlignment="1"/>
    <xf numFmtId="0" fontId="34" fillId="0" borderId="0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 shrinkToFit="1"/>
    </xf>
    <xf numFmtId="0" fontId="36" fillId="0" borderId="0" xfId="0" applyFont="1" applyAlignment="1"/>
    <xf numFmtId="0" fontId="41" fillId="0" borderId="0" xfId="0" applyFont="1" applyAlignment="1">
      <alignment shrinkToFit="1"/>
    </xf>
    <xf numFmtId="176" fontId="44" fillId="0" borderId="14" xfId="0" applyNumberFormat="1" applyFont="1" applyFill="1" applyBorder="1" applyAlignment="1">
      <alignment horizontal="center" vertical="center" shrinkToFit="1"/>
    </xf>
    <xf numFmtId="0" fontId="45" fillId="0" borderId="0" xfId="0" applyFont="1" applyBorder="1" applyAlignment="1">
      <alignment horizontal="center" vertical="center"/>
    </xf>
    <xf numFmtId="0" fontId="42" fillId="0" borderId="16" xfId="41" applyFont="1" applyFill="1" applyBorder="1" applyAlignment="1">
      <alignment horizontal="center" vertical="center" shrinkToFit="1"/>
    </xf>
    <xf numFmtId="0" fontId="42" fillId="0" borderId="16" xfId="0" applyFont="1" applyFill="1" applyBorder="1" applyAlignment="1">
      <alignment horizontal="center" vertical="center" shrinkToFit="1"/>
    </xf>
    <xf numFmtId="176" fontId="44" fillId="0" borderId="16" xfId="0" applyNumberFormat="1" applyFont="1" applyFill="1" applyBorder="1" applyAlignment="1">
      <alignment horizontal="center" vertical="center" shrinkToFit="1"/>
    </xf>
    <xf numFmtId="0" fontId="42" fillId="0" borderId="24" xfId="41" applyFont="1" applyFill="1" applyBorder="1" applyAlignment="1">
      <alignment horizontal="center" vertical="center" shrinkToFit="1"/>
    </xf>
    <xf numFmtId="0" fontId="45" fillId="0" borderId="0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 shrinkToFit="1"/>
    </xf>
    <xf numFmtId="0" fontId="44" fillId="0" borderId="0" xfId="0" applyFont="1" applyBorder="1" applyAlignment="1">
      <alignment vertical="center" wrapText="1" shrinkToFit="1"/>
    </xf>
    <xf numFmtId="0" fontId="44" fillId="0" borderId="0" xfId="0" applyFont="1" applyBorder="1" applyAlignment="1">
      <alignment horizontal="center" vertical="center" shrinkToFit="1"/>
    </xf>
    <xf numFmtId="10" fontId="37" fillId="0" borderId="0" xfId="51" applyNumberFormat="1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 shrinkToFit="1"/>
    </xf>
    <xf numFmtId="0" fontId="52" fillId="0" borderId="0" xfId="0" applyFont="1" applyFill="1" applyAlignment="1">
      <alignment vertical="center"/>
    </xf>
    <xf numFmtId="0" fontId="51" fillId="0" borderId="0" xfId="0" applyFont="1" applyBorder="1" applyAlignment="1">
      <alignment vertical="center" wrapText="1" shrinkToFit="1"/>
    </xf>
    <xf numFmtId="0" fontId="49" fillId="0" borderId="0" xfId="0" applyFont="1" applyBorder="1" applyAlignment="1">
      <alignment vertical="center" wrapText="1" shrinkToFit="1"/>
    </xf>
    <xf numFmtId="0" fontId="53" fillId="0" borderId="0" xfId="0" applyFont="1" applyFill="1" applyBorder="1" applyAlignment="1">
      <alignment horizontal="center" vertical="center" shrinkToFit="1"/>
    </xf>
    <xf numFmtId="10" fontId="54" fillId="0" borderId="0" xfId="51" applyNumberFormat="1" applyFont="1" applyBorder="1" applyAlignment="1">
      <alignment horizontal="center" vertical="center" shrinkToFit="1"/>
    </xf>
    <xf numFmtId="0" fontId="33" fillId="0" borderId="0" xfId="0" applyFont="1" applyAlignment="1">
      <alignment horizontal="center"/>
    </xf>
    <xf numFmtId="0" fontId="43" fillId="0" borderId="0" xfId="0" applyFont="1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horizontal="center" vertical="center"/>
    </xf>
    <xf numFmtId="17" fontId="43" fillId="0" borderId="0" xfId="0" applyNumberFormat="1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176" fontId="44" fillId="0" borderId="0" xfId="0" applyNumberFormat="1" applyFont="1" applyFill="1" applyBorder="1" applyAlignment="1">
      <alignment horizontal="center" vertical="center" shrinkToFit="1"/>
    </xf>
    <xf numFmtId="0" fontId="55" fillId="0" borderId="16" xfId="0" applyFont="1" applyFill="1" applyBorder="1" applyAlignment="1">
      <alignment horizontal="center" vertical="center" shrinkToFit="1"/>
    </xf>
    <xf numFmtId="0" fontId="46" fillId="0" borderId="45" xfId="109" applyFont="1" applyBorder="1" applyAlignment="1">
      <alignment horizontal="center" shrinkToFit="1"/>
    </xf>
    <xf numFmtId="0" fontId="46" fillId="0" borderId="11" xfId="109" applyFont="1" applyBorder="1" applyAlignment="1">
      <alignment horizontal="center" shrinkToFit="1"/>
    </xf>
    <xf numFmtId="0" fontId="46" fillId="0" borderId="46" xfId="109" applyFont="1" applyBorder="1" applyAlignment="1">
      <alignment horizontal="center" shrinkToFit="1"/>
    </xf>
    <xf numFmtId="0" fontId="44" fillId="0" borderId="46" xfId="109" applyFont="1" applyBorder="1" applyAlignment="1">
      <alignment horizontal="center" shrinkToFit="1"/>
    </xf>
    <xf numFmtId="0" fontId="44" fillId="0" borderId="11" xfId="109" applyFont="1" applyBorder="1" applyAlignment="1">
      <alignment horizontal="center" shrinkToFit="1"/>
    </xf>
    <xf numFmtId="0" fontId="46" fillId="0" borderId="10" xfId="109" applyFont="1" applyBorder="1" applyAlignment="1">
      <alignment horizontal="center" shrinkToFit="1"/>
    </xf>
    <xf numFmtId="179" fontId="42" fillId="0" borderId="15" xfId="41" applyNumberFormat="1" applyFont="1" applyFill="1" applyBorder="1" applyAlignment="1">
      <alignment horizontal="center" vertical="center" shrinkToFit="1"/>
    </xf>
    <xf numFmtId="0" fontId="24" fillId="0" borderId="28" xfId="43" applyFont="1" applyFill="1" applyBorder="1" applyAlignment="1" applyProtection="1">
      <alignment horizontal="center" vertical="center" shrinkToFit="1"/>
      <protection locked="0"/>
    </xf>
    <xf numFmtId="0" fontId="24" fillId="0" borderId="21" xfId="43" applyFont="1" applyFill="1" applyBorder="1" applyAlignment="1" applyProtection="1">
      <alignment horizontal="center" vertical="center" shrinkToFit="1"/>
      <protection locked="0"/>
    </xf>
    <xf numFmtId="0" fontId="25" fillId="0" borderId="43" xfId="42" applyNumberFormat="1" applyFont="1" applyFill="1" applyBorder="1" applyAlignment="1">
      <alignment horizontal="center" vertical="center" shrinkToFit="1"/>
    </xf>
    <xf numFmtId="0" fontId="58" fillId="0" borderId="10" xfId="109" applyFont="1" applyBorder="1" applyAlignment="1">
      <alignment horizontal="center" shrinkToFit="1"/>
    </xf>
    <xf numFmtId="0" fontId="58" fillId="0" borderId="11" xfId="109" applyFont="1" applyBorder="1" applyAlignment="1">
      <alignment horizontal="center" shrinkToFit="1"/>
    </xf>
    <xf numFmtId="0" fontId="58" fillId="0" borderId="38" xfId="109" applyFont="1" applyBorder="1" applyAlignment="1">
      <alignment horizontal="center" shrinkToFit="1"/>
    </xf>
    <xf numFmtId="0" fontId="58" fillId="0" borderId="46" xfId="109" applyFont="1" applyBorder="1" applyAlignment="1">
      <alignment horizontal="center" shrinkToFit="1"/>
    </xf>
    <xf numFmtId="176" fontId="44" fillId="0" borderId="48" xfId="0" applyNumberFormat="1" applyFont="1" applyFill="1" applyBorder="1" applyAlignment="1">
      <alignment horizontal="center" vertical="center" shrinkToFit="1"/>
    </xf>
    <xf numFmtId="176" fontId="44" fillId="0" borderId="49" xfId="0" applyNumberFormat="1" applyFont="1" applyFill="1" applyBorder="1" applyAlignment="1">
      <alignment horizontal="center" vertical="center" shrinkToFit="1"/>
    </xf>
    <xf numFmtId="179" fontId="42" fillId="0" borderId="39" xfId="41" applyNumberFormat="1" applyFont="1" applyFill="1" applyBorder="1" applyAlignment="1">
      <alignment horizontal="center" vertical="center" shrinkToFit="1"/>
    </xf>
    <xf numFmtId="0" fontId="55" fillId="0" borderId="24" xfId="0" applyFont="1" applyFill="1" applyBorder="1" applyAlignment="1">
      <alignment horizontal="center" vertical="center" shrinkToFit="1"/>
    </xf>
    <xf numFmtId="0" fontId="42" fillId="0" borderId="24" xfId="0" applyFont="1" applyFill="1" applyBorder="1" applyAlignment="1">
      <alignment horizontal="center" vertical="center" shrinkToFit="1"/>
    </xf>
    <xf numFmtId="176" fontId="44" fillId="0" borderId="24" xfId="0" applyNumberFormat="1" applyFont="1" applyFill="1" applyBorder="1" applyAlignment="1">
      <alignment horizontal="center" vertical="center" shrinkToFit="1"/>
    </xf>
    <xf numFmtId="176" fontId="44" fillId="0" borderId="12" xfId="0" applyNumberFormat="1" applyFont="1" applyFill="1" applyBorder="1" applyAlignment="1">
      <alignment horizontal="center" vertical="center" shrinkToFit="1"/>
    </xf>
    <xf numFmtId="0" fontId="43" fillId="0" borderId="16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5" fillId="0" borderId="52" xfId="42" applyNumberFormat="1" applyFont="1" applyFill="1" applyBorder="1" applyAlignment="1">
      <alignment horizontal="center" vertical="center" shrinkToFit="1"/>
    </xf>
    <xf numFmtId="0" fontId="25" fillId="0" borderId="51" xfId="42" applyNumberFormat="1" applyFont="1" applyFill="1" applyBorder="1" applyAlignment="1">
      <alignment horizontal="center" vertical="center" shrinkToFit="1"/>
    </xf>
    <xf numFmtId="0" fontId="42" fillId="0" borderId="17" xfId="41" applyFont="1" applyFill="1" applyBorder="1" applyAlignment="1">
      <alignment horizontal="center" vertical="center" shrinkToFit="1"/>
    </xf>
    <xf numFmtId="0" fontId="25" fillId="0" borderId="48" xfId="42" applyNumberFormat="1" applyFont="1" applyFill="1" applyBorder="1" applyAlignment="1">
      <alignment horizontal="center" vertical="center" shrinkToFit="1"/>
    </xf>
    <xf numFmtId="0" fontId="0" fillId="0" borderId="16" xfId="0" applyFont="1" applyFill="1" applyBorder="1">
      <alignment vertical="center"/>
    </xf>
    <xf numFmtId="0" fontId="24" fillId="0" borderId="17" xfId="43" applyFont="1" applyFill="1" applyBorder="1" applyAlignment="1" applyProtection="1">
      <alignment horizontal="center" vertical="center" shrinkToFit="1"/>
      <protection locked="0"/>
    </xf>
    <xf numFmtId="0" fontId="25" fillId="0" borderId="49" xfId="42" applyNumberFormat="1" applyFont="1" applyFill="1" applyBorder="1" applyAlignment="1">
      <alignment horizontal="center" vertical="center" shrinkToFit="1"/>
    </xf>
    <xf numFmtId="0" fontId="25" fillId="0" borderId="57" xfId="42" applyNumberFormat="1" applyFont="1" applyFill="1" applyBorder="1" applyAlignment="1">
      <alignment horizontal="center" vertical="center" shrinkToFit="1"/>
    </xf>
    <xf numFmtId="0" fontId="25" fillId="0" borderId="58" xfId="42" applyNumberFormat="1" applyFont="1" applyFill="1" applyBorder="1" applyAlignment="1">
      <alignment horizontal="center" vertical="center" shrinkToFit="1"/>
    </xf>
    <xf numFmtId="179" fontId="42" fillId="0" borderId="59" xfId="41" applyNumberFormat="1" applyFont="1" applyFill="1" applyBorder="1" applyAlignment="1">
      <alignment horizontal="center" vertical="center" shrinkToFit="1"/>
    </xf>
    <xf numFmtId="0" fontId="42" fillId="0" borderId="17" xfId="0" applyFont="1" applyFill="1" applyBorder="1" applyAlignment="1">
      <alignment horizontal="center" vertical="center" shrinkToFit="1"/>
    </xf>
    <xf numFmtId="176" fontId="44" fillId="0" borderId="17" xfId="0" applyNumberFormat="1" applyFont="1" applyFill="1" applyBorder="1" applyAlignment="1">
      <alignment horizontal="center" vertical="center" shrinkToFit="1"/>
    </xf>
    <xf numFmtId="176" fontId="44" fillId="0" borderId="58" xfId="0" applyNumberFormat="1" applyFont="1" applyFill="1" applyBorder="1" applyAlignment="1">
      <alignment horizontal="center" vertical="center" shrinkToFit="1"/>
    </xf>
    <xf numFmtId="0" fontId="25" fillId="0" borderId="60" xfId="42" applyNumberFormat="1" applyFont="1" applyFill="1" applyBorder="1" applyAlignment="1">
      <alignment horizontal="center" vertical="center" shrinkToFit="1"/>
    </xf>
    <xf numFmtId="0" fontId="25" fillId="0" borderId="17" xfId="42" applyFont="1" applyFill="1" applyBorder="1" applyAlignment="1">
      <alignment horizontal="center" vertical="center" shrinkToFit="1"/>
    </xf>
    <xf numFmtId="0" fontId="0" fillId="0" borderId="26" xfId="0" applyFont="1" applyFill="1" applyBorder="1">
      <alignment vertical="center"/>
    </xf>
    <xf numFmtId="0" fontId="60" fillId="0" borderId="0" xfId="0" applyFont="1" applyFill="1" applyBorder="1" applyAlignment="1">
      <alignment horizontal="center" vertical="center" shrinkToFit="1"/>
    </xf>
    <xf numFmtId="0" fontId="23" fillId="0" borderId="17" xfId="42" applyNumberFormat="1" applyFont="1" applyFill="1" applyBorder="1" applyAlignment="1">
      <alignment horizontal="center" vertical="center" shrinkToFit="1"/>
    </xf>
    <xf numFmtId="0" fontId="23" fillId="0" borderId="20" xfId="42" applyNumberFormat="1" applyFont="1" applyFill="1" applyBorder="1" applyAlignment="1">
      <alignment horizontal="center" vertical="center" shrinkToFit="1"/>
    </xf>
    <xf numFmtId="0" fontId="24" fillId="0" borderId="17" xfId="42" applyNumberFormat="1" applyFont="1" applyFill="1" applyBorder="1" applyAlignment="1">
      <alignment horizontal="center" vertical="center" shrinkToFit="1"/>
    </xf>
    <xf numFmtId="0" fontId="25" fillId="0" borderId="17" xfId="42" applyNumberFormat="1" applyFont="1" applyFill="1" applyBorder="1" applyAlignment="1">
      <alignment horizontal="center" vertical="center" shrinkToFit="1"/>
    </xf>
    <xf numFmtId="0" fontId="23" fillId="0" borderId="22" xfId="42" applyFont="1" applyFill="1" applyBorder="1" applyAlignment="1">
      <alignment horizontal="center" vertical="center" shrinkToFit="1"/>
    </xf>
    <xf numFmtId="0" fontId="24" fillId="0" borderId="24" xfId="44" applyNumberFormat="1" applyFont="1" applyFill="1" applyBorder="1" applyAlignment="1" applyProtection="1">
      <alignment horizontal="center" vertical="center" shrinkToFit="1"/>
      <protection locked="0"/>
    </xf>
    <xf numFmtId="0" fontId="25" fillId="0" borderId="61" xfId="42" applyNumberFormat="1" applyFont="1" applyFill="1" applyBorder="1" applyAlignment="1">
      <alignment horizontal="center" vertical="center" shrinkToFit="1"/>
    </xf>
    <xf numFmtId="0" fontId="24" fillId="0" borderId="14" xfId="43" applyNumberFormat="1" applyFont="1" applyFill="1" applyBorder="1" applyAlignment="1" applyProtection="1">
      <alignment horizontal="center" vertical="center" shrinkToFit="1"/>
      <protection locked="0"/>
    </xf>
    <xf numFmtId="0" fontId="25" fillId="0" borderId="14" xfId="43" applyNumberFormat="1" applyFont="1" applyFill="1" applyBorder="1" applyAlignment="1" applyProtection="1">
      <alignment horizontal="center" vertical="center" shrinkToFit="1"/>
      <protection locked="0"/>
    </xf>
    <xf numFmtId="179" fontId="42" fillId="0" borderId="0" xfId="41" applyNumberFormat="1" applyFont="1" applyFill="1" applyBorder="1" applyAlignment="1">
      <alignment horizontal="center" vertical="center" shrinkToFit="1"/>
    </xf>
    <xf numFmtId="0" fontId="42" fillId="0" borderId="0" xfId="41" applyFont="1" applyFill="1" applyBorder="1" applyAlignment="1">
      <alignment horizontal="center" vertical="center" shrinkToFit="1"/>
    </xf>
    <xf numFmtId="181" fontId="61" fillId="0" borderId="16" xfId="0" applyNumberFormat="1" applyFont="1" applyFill="1" applyBorder="1" applyAlignment="1">
      <alignment horizontal="center" vertical="center" shrinkToFit="1"/>
    </xf>
    <xf numFmtId="181" fontId="61" fillId="0" borderId="61" xfId="41" applyNumberFormat="1" applyFont="1" applyFill="1" applyBorder="1" applyAlignment="1">
      <alignment horizontal="center" vertical="center" shrinkToFit="1"/>
    </xf>
    <xf numFmtId="0" fontId="25" fillId="0" borderId="66" xfId="42" applyNumberFormat="1" applyFont="1" applyFill="1" applyBorder="1" applyAlignment="1">
      <alignment horizontal="center" vertical="center" shrinkToFit="1"/>
    </xf>
    <xf numFmtId="0" fontId="25" fillId="0" borderId="36" xfId="42" applyNumberFormat="1" applyFont="1" applyFill="1" applyBorder="1" applyAlignment="1">
      <alignment horizontal="center" vertical="center" shrinkToFit="1"/>
    </xf>
    <xf numFmtId="0" fontId="25" fillId="0" borderId="68" xfId="42" applyNumberFormat="1" applyFont="1" applyFill="1" applyBorder="1" applyAlignment="1">
      <alignment horizontal="center" vertical="center" shrinkToFit="1"/>
    </xf>
    <xf numFmtId="0" fontId="0" fillId="0" borderId="65" xfId="0" applyFont="1" applyFill="1" applyBorder="1">
      <alignment vertical="center"/>
    </xf>
    <xf numFmtId="0" fontId="0" fillId="0" borderId="68" xfId="0" applyFont="1" applyFill="1" applyBorder="1">
      <alignment vertical="center"/>
    </xf>
    <xf numFmtId="0" fontId="24" fillId="0" borderId="14" xfId="44" applyFont="1" applyFill="1" applyBorder="1" applyAlignment="1" applyProtection="1">
      <alignment horizontal="center" vertical="center" shrinkToFit="1"/>
      <protection locked="0"/>
    </xf>
    <xf numFmtId="0" fontId="25" fillId="0" borderId="69" xfId="42" applyNumberFormat="1" applyFont="1" applyFill="1" applyBorder="1" applyAlignment="1">
      <alignment horizontal="center" vertical="center" shrinkToFit="1"/>
    </xf>
    <xf numFmtId="0" fontId="25" fillId="0" borderId="70" xfId="42" applyNumberFormat="1" applyFont="1" applyFill="1" applyBorder="1" applyAlignment="1">
      <alignment horizontal="center" vertical="center" shrinkToFit="1"/>
    </xf>
    <xf numFmtId="0" fontId="25" fillId="0" borderId="53" xfId="42" applyNumberFormat="1" applyFont="1" applyFill="1" applyBorder="1" applyAlignment="1">
      <alignment horizontal="center" vertical="center" shrinkToFit="1"/>
    </xf>
    <xf numFmtId="0" fontId="25" fillId="0" borderId="71" xfId="42" applyNumberFormat="1" applyFont="1" applyFill="1" applyBorder="1" applyAlignment="1">
      <alignment horizontal="center" vertical="center" shrinkToFit="1"/>
    </xf>
    <xf numFmtId="181" fontId="62" fillId="0" borderId="16" xfId="0" applyNumberFormat="1" applyFont="1" applyFill="1" applyBorder="1" applyAlignment="1">
      <alignment horizontal="center" vertical="center" shrinkToFit="1"/>
    </xf>
    <xf numFmtId="0" fontId="0" fillId="0" borderId="17" xfId="0" applyFont="1" applyFill="1" applyBorder="1">
      <alignment vertical="center"/>
    </xf>
    <xf numFmtId="181" fontId="62" fillId="0" borderId="17" xfId="41" applyNumberFormat="1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65" fillId="0" borderId="16" xfId="43" applyFont="1" applyFill="1" applyBorder="1" applyAlignment="1" applyProtection="1">
      <alignment horizontal="center" vertical="center" shrinkToFit="1"/>
      <protection locked="0"/>
    </xf>
    <xf numFmtId="0" fontId="65" fillId="0" borderId="16" xfId="43" applyNumberFormat="1" applyFont="1" applyFill="1" applyBorder="1" applyAlignment="1" applyProtection="1">
      <alignment horizontal="center" vertical="center" shrinkToFit="1"/>
    </xf>
    <xf numFmtId="0" fontId="65" fillId="0" borderId="16" xfId="44" applyFont="1" applyFill="1" applyBorder="1" applyAlignment="1" applyProtection="1">
      <alignment horizontal="center" vertical="center" shrinkToFit="1"/>
      <protection locked="0"/>
    </xf>
    <xf numFmtId="0" fontId="65" fillId="0" borderId="16" xfId="43" applyNumberFormat="1" applyFont="1" applyFill="1" applyBorder="1" applyAlignment="1" applyProtection="1">
      <alignment horizontal="center" vertical="center" shrinkToFit="1"/>
      <protection locked="0"/>
    </xf>
    <xf numFmtId="0" fontId="65" fillId="0" borderId="30" xfId="42" applyNumberFormat="1" applyFont="1" applyFill="1" applyBorder="1" applyAlignment="1">
      <alignment horizontal="center" vertical="center" shrinkToFit="1"/>
    </xf>
    <xf numFmtId="0" fontId="24" fillId="0" borderId="49" xfId="44" applyFont="1" applyFill="1" applyBorder="1" applyAlignment="1" applyProtection="1">
      <alignment horizontal="center" vertical="center" shrinkToFit="1"/>
      <protection locked="0"/>
    </xf>
    <xf numFmtId="181" fontId="64" fillId="0" borderId="0" xfId="0" applyNumberFormat="1" applyFont="1" applyFill="1" applyBorder="1" applyAlignment="1">
      <alignment horizontal="center" vertical="center" shrinkToFit="1"/>
    </xf>
    <xf numFmtId="181" fontId="66" fillId="0" borderId="17" xfId="0" applyNumberFormat="1" applyFont="1" applyFill="1" applyBorder="1" applyAlignment="1">
      <alignment horizontal="center" vertical="center" shrinkToFit="1"/>
    </xf>
    <xf numFmtId="0" fontId="67" fillId="0" borderId="16" xfId="0" applyFont="1" applyFill="1" applyBorder="1" applyAlignment="1">
      <alignment horizontal="center" vertical="center" shrinkToFit="1"/>
    </xf>
    <xf numFmtId="0" fontId="67" fillId="0" borderId="17" xfId="41" applyFont="1" applyFill="1" applyBorder="1" applyAlignment="1">
      <alignment horizontal="center" vertical="center" shrinkToFit="1"/>
    </xf>
    <xf numFmtId="0" fontId="67" fillId="0" borderId="16" xfId="41" applyFont="1" applyFill="1" applyBorder="1" applyAlignment="1">
      <alignment horizontal="center" vertical="center" shrinkToFit="1"/>
    </xf>
    <xf numFmtId="0" fontId="67" fillId="0" borderId="24" xfId="0" applyFont="1" applyFill="1" applyBorder="1" applyAlignment="1">
      <alignment horizontal="center" vertical="center" shrinkToFit="1"/>
    </xf>
    <xf numFmtId="0" fontId="67" fillId="0" borderId="24" xfId="0" applyFont="1" applyFill="1" applyBorder="1" applyAlignment="1">
      <alignment horizontal="center" vertical="center"/>
    </xf>
    <xf numFmtId="181" fontId="66" fillId="0" borderId="24" xfId="0" applyNumberFormat="1" applyFont="1" applyFill="1" applyBorder="1" applyAlignment="1">
      <alignment horizontal="center" vertical="center" shrinkToFit="1"/>
    </xf>
    <xf numFmtId="0" fontId="67" fillId="0" borderId="24" xfId="41" applyFont="1" applyFill="1" applyBorder="1" applyAlignment="1">
      <alignment horizontal="center" vertical="center" shrinkToFit="1"/>
    </xf>
    <xf numFmtId="0" fontId="65" fillId="0" borderId="16" xfId="43" applyFont="1" applyFill="1" applyBorder="1" applyAlignment="1" applyProtection="1">
      <alignment horizontal="center" vertical="center" shrinkToFit="1"/>
    </xf>
    <xf numFmtId="0" fontId="63" fillId="0" borderId="17" xfId="42" applyNumberFormat="1" applyFont="1" applyFill="1" applyBorder="1" applyAlignment="1">
      <alignment horizontal="center" vertical="center" shrinkToFit="1"/>
    </xf>
    <xf numFmtId="0" fontId="25" fillId="0" borderId="14" xfId="44" applyFont="1" applyFill="1" applyBorder="1" applyAlignment="1" applyProtection="1">
      <alignment horizontal="center" vertical="center" shrinkToFit="1"/>
      <protection locked="0"/>
    </xf>
    <xf numFmtId="179" fontId="42" fillId="0" borderId="16" xfId="41" applyNumberFormat="1" applyFont="1" applyFill="1" applyBorder="1" applyAlignment="1">
      <alignment horizontal="center" vertical="center" shrinkToFit="1"/>
    </xf>
    <xf numFmtId="181" fontId="62" fillId="0" borderId="16" xfId="41" applyNumberFormat="1" applyFont="1" applyFill="1" applyBorder="1" applyAlignment="1">
      <alignment horizontal="center" vertical="center" shrinkToFit="1"/>
    </xf>
    <xf numFmtId="181" fontId="61" fillId="0" borderId="24" xfId="0" applyNumberFormat="1" applyFont="1" applyFill="1" applyBorder="1" applyAlignment="1">
      <alignment horizontal="center" vertical="center" shrinkToFit="1"/>
    </xf>
    <xf numFmtId="0" fontId="67" fillId="0" borderId="0" xfId="41" applyFont="1" applyFill="1" applyBorder="1" applyAlignment="1">
      <alignment horizontal="center" vertical="center" shrinkToFit="1"/>
    </xf>
    <xf numFmtId="0" fontId="67" fillId="0" borderId="0" xfId="0" applyFont="1" applyFill="1" applyBorder="1" applyAlignment="1">
      <alignment horizontal="center" vertical="center"/>
    </xf>
    <xf numFmtId="0" fontId="24" fillId="0" borderId="49" xfId="43" applyNumberFormat="1" applyFont="1" applyFill="1" applyBorder="1" applyAlignment="1" applyProtection="1">
      <alignment horizontal="center" vertical="center" shrinkToFit="1"/>
    </xf>
    <xf numFmtId="0" fontId="25" fillId="0" borderId="17" xfId="44" applyFont="1" applyFill="1" applyBorder="1" applyAlignment="1" applyProtection="1">
      <alignment horizontal="center" vertical="center" shrinkToFit="1"/>
      <protection locked="0"/>
    </xf>
    <xf numFmtId="179" fontId="42" fillId="0" borderId="24" xfId="41" applyNumberFormat="1" applyFont="1" applyFill="1" applyBorder="1" applyAlignment="1">
      <alignment horizontal="center" vertical="center" shrinkToFit="1"/>
    </xf>
    <xf numFmtId="181" fontId="61" fillId="0" borderId="17" xfId="0" applyNumberFormat="1" applyFont="1" applyFill="1" applyBorder="1" applyAlignment="1">
      <alignment horizontal="center" vertical="center" shrinkToFit="1"/>
    </xf>
    <xf numFmtId="181" fontId="61" fillId="0" borderId="36" xfId="0" applyNumberFormat="1" applyFont="1" applyFill="1" applyBorder="1" applyAlignment="1">
      <alignment horizontal="center" vertical="center" shrinkToFit="1"/>
    </xf>
    <xf numFmtId="181" fontId="62" fillId="0" borderId="17" xfId="0" applyNumberFormat="1" applyFont="1" applyFill="1" applyBorder="1" applyAlignment="1">
      <alignment horizontal="center" vertical="center" shrinkToFit="1"/>
    </xf>
    <xf numFmtId="0" fontId="45" fillId="0" borderId="24" xfId="0" applyFont="1" applyBorder="1" applyAlignment="1">
      <alignment horizontal="center" vertical="center"/>
    </xf>
    <xf numFmtId="181" fontId="66" fillId="0" borderId="0" xfId="0" applyNumberFormat="1" applyFont="1" applyFill="1" applyBorder="1" applyAlignment="1">
      <alignment horizontal="center" vertical="center" shrinkToFit="1"/>
    </xf>
    <xf numFmtId="0" fontId="41" fillId="0" borderId="0" xfId="0" applyFont="1" applyBorder="1" applyAlignment="1">
      <alignment shrinkToFit="1"/>
    </xf>
    <xf numFmtId="181" fontId="61" fillId="0" borderId="0" xfId="0" applyNumberFormat="1" applyFont="1" applyFill="1" applyBorder="1" applyAlignment="1">
      <alignment horizontal="center" vertical="center" shrinkToFit="1"/>
    </xf>
    <xf numFmtId="181" fontId="62" fillId="0" borderId="36" xfId="0" applyNumberFormat="1" applyFont="1" applyFill="1" applyBorder="1" applyAlignment="1">
      <alignment horizontal="center" vertical="center" shrinkToFit="1"/>
    </xf>
    <xf numFmtId="0" fontId="45" fillId="0" borderId="16" xfId="0" applyFont="1" applyBorder="1" applyAlignment="1">
      <alignment horizontal="center" vertical="center"/>
    </xf>
    <xf numFmtId="181" fontId="62" fillId="0" borderId="24" xfId="0" applyNumberFormat="1" applyFont="1" applyFill="1" applyBorder="1" applyAlignment="1">
      <alignment horizontal="center" vertical="center" shrinkToFit="1"/>
    </xf>
    <xf numFmtId="180" fontId="68" fillId="0" borderId="58" xfId="42" applyNumberFormat="1" applyFont="1" applyFill="1" applyBorder="1" applyAlignment="1">
      <alignment horizontal="center" vertical="center" shrinkToFit="1"/>
    </xf>
    <xf numFmtId="180" fontId="68" fillId="0" borderId="49" xfId="42" applyNumberFormat="1" applyFont="1" applyFill="1" applyBorder="1" applyAlignment="1">
      <alignment horizontal="center" vertical="center" shrinkToFit="1"/>
    </xf>
    <xf numFmtId="0" fontId="65" fillId="0" borderId="14" xfId="42" applyNumberFormat="1" applyFont="1" applyFill="1" applyBorder="1" applyAlignment="1">
      <alignment horizontal="center" vertical="center" shrinkToFit="1"/>
    </xf>
    <xf numFmtId="0" fontId="23" fillId="0" borderId="52" xfId="42" applyFont="1" applyFill="1" applyBorder="1" applyAlignment="1">
      <alignment horizontal="center" vertical="center" shrinkToFit="1"/>
    </xf>
    <xf numFmtId="0" fontId="24" fillId="0" borderId="52" xfId="42" applyFont="1" applyFill="1" applyBorder="1" applyAlignment="1">
      <alignment horizontal="center" vertical="center" shrinkToFit="1"/>
    </xf>
    <xf numFmtId="0" fontId="24" fillId="0" borderId="29" xfId="42" applyFont="1" applyFill="1" applyBorder="1" applyAlignment="1">
      <alignment horizontal="center" vertical="center" shrinkToFit="1"/>
    </xf>
    <xf numFmtId="180" fontId="65" fillId="0" borderId="16" xfId="110" applyNumberFormat="1" applyFont="1" applyFill="1" applyBorder="1" applyAlignment="1" applyProtection="1">
      <alignment horizontal="center" vertical="center" shrinkToFit="1"/>
    </xf>
    <xf numFmtId="0" fontId="65" fillId="0" borderId="16" xfId="42" applyNumberFormat="1" applyFont="1" applyFill="1" applyBorder="1" applyAlignment="1">
      <alignment horizontal="center" vertical="center" shrinkToFit="1"/>
    </xf>
    <xf numFmtId="0" fontId="65" fillId="0" borderId="14" xfId="43" applyNumberFormat="1" applyFont="1" applyFill="1" applyBorder="1" applyAlignment="1" applyProtection="1">
      <alignment horizontal="center" vertical="center" shrinkToFit="1"/>
      <protection locked="0"/>
    </xf>
    <xf numFmtId="0" fontId="65" fillId="0" borderId="17" xfId="42" applyNumberFormat="1" applyFont="1" applyFill="1" applyBorder="1" applyAlignment="1">
      <alignment horizontal="center" vertical="center" shrinkToFit="1"/>
    </xf>
    <xf numFmtId="0" fontId="65" fillId="0" borderId="28" xfId="38" applyFont="1" applyFill="1" applyBorder="1" applyAlignment="1">
      <alignment horizontal="center" shrinkToFit="1"/>
    </xf>
    <xf numFmtId="38" fontId="65" fillId="0" borderId="16" xfId="38" applyNumberFormat="1" applyFont="1" applyFill="1" applyBorder="1" applyAlignment="1" applyProtection="1">
      <alignment horizontal="center" vertical="center" shrinkToFit="1"/>
    </xf>
    <xf numFmtId="0" fontId="65" fillId="0" borderId="17" xfId="43" applyFont="1" applyFill="1" applyBorder="1" applyAlignment="1" applyProtection="1">
      <alignment horizontal="center" vertical="center" shrinkToFit="1"/>
      <protection locked="0"/>
    </xf>
    <xf numFmtId="0" fontId="65" fillId="0" borderId="17" xfId="43" applyNumberFormat="1" applyFont="1" applyFill="1" applyBorder="1" applyAlignment="1" applyProtection="1">
      <alignment horizontal="center" vertical="center" shrinkToFit="1"/>
    </xf>
    <xf numFmtId="0" fontId="65" fillId="0" borderId="20" xfId="43" applyNumberFormat="1" applyFont="1" applyFill="1" applyBorder="1" applyAlignment="1" applyProtection="1">
      <alignment horizontal="center" vertical="center" shrinkToFit="1"/>
      <protection locked="0"/>
    </xf>
    <xf numFmtId="0" fontId="65" fillId="0" borderId="36" xfId="43" applyNumberFormat="1" applyFont="1" applyFill="1" applyBorder="1" applyAlignment="1" applyProtection="1">
      <alignment horizontal="center" vertical="center" shrinkToFit="1"/>
    </xf>
    <xf numFmtId="0" fontId="20" fillId="0" borderId="36" xfId="38" applyFont="1" applyFill="1" applyBorder="1" applyAlignment="1">
      <alignment horizontal="center" shrinkToFit="1"/>
    </xf>
    <xf numFmtId="0" fontId="65" fillId="0" borderId="16" xfId="38" applyFont="1" applyFill="1" applyBorder="1" applyAlignment="1" applyProtection="1">
      <alignment horizontal="center" vertical="center" shrinkToFit="1"/>
      <protection locked="0"/>
    </xf>
    <xf numFmtId="0" fontId="65" fillId="0" borderId="60" xfId="42" applyNumberFormat="1" applyFont="1" applyFill="1" applyBorder="1" applyAlignment="1">
      <alignment horizontal="center" vertical="center" shrinkToFit="1"/>
    </xf>
    <xf numFmtId="0" fontId="65" fillId="0" borderId="28" xfId="42" applyNumberFormat="1" applyFont="1" applyFill="1" applyBorder="1" applyAlignment="1">
      <alignment horizontal="center" vertical="center" shrinkToFit="1"/>
    </xf>
    <xf numFmtId="181" fontId="64" fillId="0" borderId="17" xfId="0" applyNumberFormat="1" applyFont="1" applyFill="1" applyBorder="1" applyAlignment="1">
      <alignment horizontal="center" vertical="center" shrinkToFit="1"/>
    </xf>
    <xf numFmtId="181" fontId="64" fillId="0" borderId="16" xfId="0" applyNumberFormat="1" applyFont="1" applyFill="1" applyBorder="1" applyAlignment="1">
      <alignment horizontal="center" vertical="center" shrinkToFit="1"/>
    </xf>
    <xf numFmtId="0" fontId="25" fillId="0" borderId="75" xfId="42" applyNumberFormat="1" applyFont="1" applyFill="1" applyBorder="1" applyAlignment="1">
      <alignment horizontal="center" vertical="center" shrinkToFit="1"/>
    </xf>
    <xf numFmtId="0" fontId="24" fillId="0" borderId="36" xfId="44" applyNumberFormat="1" applyFont="1" applyFill="1" applyBorder="1" applyAlignment="1" applyProtection="1">
      <alignment horizontal="center" vertical="center" shrinkToFit="1"/>
      <protection locked="0"/>
    </xf>
    <xf numFmtId="181" fontId="64" fillId="0" borderId="24" xfId="0" applyNumberFormat="1" applyFont="1" applyFill="1" applyBorder="1" applyAlignment="1">
      <alignment horizontal="center" vertical="center" shrinkToFit="1"/>
    </xf>
    <xf numFmtId="0" fontId="65" fillId="0" borderId="16" xfId="38" applyFont="1" applyFill="1" applyBorder="1" applyAlignment="1">
      <alignment horizontal="center" shrinkToFit="1"/>
    </xf>
    <xf numFmtId="0" fontId="65" fillId="0" borderId="17" xfId="38" applyFont="1" applyFill="1" applyBorder="1" applyAlignment="1" applyProtection="1">
      <alignment horizontal="center" vertical="center" shrinkToFit="1"/>
      <protection locked="0"/>
    </xf>
    <xf numFmtId="0" fontId="65" fillId="0" borderId="14" xfId="43" applyFont="1" applyFill="1" applyBorder="1" applyAlignment="1" applyProtection="1">
      <alignment horizontal="center" vertical="center" shrinkToFit="1"/>
      <protection locked="0"/>
    </xf>
    <xf numFmtId="0" fontId="65" fillId="0" borderId="14" xfId="43" applyNumberFormat="1" applyFont="1" applyFill="1" applyBorder="1" applyAlignment="1" applyProtection="1">
      <alignment horizontal="center" vertical="center" shrinkToFit="1"/>
    </xf>
    <xf numFmtId="0" fontId="0" fillId="0" borderId="16" xfId="0" applyFont="1" applyFill="1" applyBorder="1" applyAlignment="1">
      <alignment horizontal="center" vertical="center"/>
    </xf>
    <xf numFmtId="0" fontId="65" fillId="0" borderId="60" xfId="42" applyFont="1" applyFill="1" applyBorder="1" applyAlignment="1">
      <alignment horizontal="center" vertical="center" shrinkToFit="1"/>
    </xf>
    <xf numFmtId="181" fontId="65" fillId="0" borderId="16" xfId="43" applyNumberFormat="1" applyFont="1" applyFill="1" applyBorder="1" applyAlignment="1" applyProtection="1">
      <alignment horizontal="center" vertical="center" shrinkToFit="1"/>
      <protection locked="0"/>
    </xf>
    <xf numFmtId="0" fontId="65" fillId="0" borderId="16" xfId="42" applyFont="1" applyFill="1" applyBorder="1" applyAlignment="1">
      <alignment horizontal="center" vertical="center" shrinkToFit="1"/>
    </xf>
    <xf numFmtId="0" fontId="65" fillId="0" borderId="17" xfId="43" applyFont="1" applyFill="1" applyBorder="1" applyAlignment="1" applyProtection="1">
      <alignment horizontal="center" vertical="center" shrinkToFit="1"/>
    </xf>
    <xf numFmtId="0" fontId="65" fillId="0" borderId="75" xfId="42" applyNumberFormat="1" applyFont="1" applyFill="1" applyBorder="1" applyAlignment="1">
      <alignment horizontal="center" vertical="center" shrinkToFit="1"/>
    </xf>
    <xf numFmtId="0" fontId="24" fillId="0" borderId="16" xfId="43" applyFont="1" applyFill="1" applyBorder="1" applyAlignment="1" applyProtection="1">
      <alignment horizontal="center" vertical="center" shrinkToFit="1"/>
    </xf>
    <xf numFmtId="0" fontId="24" fillId="0" borderId="17" xfId="43" applyFont="1" applyFill="1" applyBorder="1" applyAlignment="1" applyProtection="1">
      <alignment horizontal="center" vertical="center" shrinkToFit="1"/>
    </xf>
    <xf numFmtId="0" fontId="65" fillId="0" borderId="76" xfId="38" applyFont="1" applyFill="1" applyBorder="1" applyAlignment="1" applyProtection="1">
      <alignment horizontal="center" vertical="center" shrinkToFit="1"/>
    </xf>
    <xf numFmtId="38" fontId="65" fillId="0" borderId="36" xfId="38" applyNumberFormat="1" applyFont="1" applyFill="1" applyBorder="1" applyAlignment="1" applyProtection="1">
      <alignment horizontal="center" vertical="center" shrinkToFit="1"/>
    </xf>
    <xf numFmtId="0" fontId="65" fillId="0" borderId="17" xfId="42" applyFont="1" applyFill="1" applyBorder="1" applyAlignment="1">
      <alignment horizontal="center" vertical="center" shrinkToFit="1"/>
    </xf>
    <xf numFmtId="0" fontId="65" fillId="0" borderId="17" xfId="38" applyFont="1" applyFill="1" applyBorder="1" applyAlignment="1">
      <alignment horizontal="center" shrinkToFit="1"/>
    </xf>
    <xf numFmtId="38" fontId="65" fillId="0" borderId="17" xfId="38" applyNumberFormat="1" applyFont="1" applyFill="1" applyBorder="1" applyAlignment="1" applyProtection="1">
      <alignment horizontal="center" vertical="center" shrinkToFit="1"/>
    </xf>
    <xf numFmtId="0" fontId="65" fillId="0" borderId="17" xfId="43" applyNumberFormat="1" applyFont="1" applyFill="1" applyBorder="1" applyAlignment="1" applyProtection="1">
      <alignment horizontal="center" vertical="center" shrinkToFit="1"/>
      <protection locked="0"/>
    </xf>
    <xf numFmtId="0" fontId="65" fillId="0" borderId="14" xfId="44" applyFont="1" applyFill="1" applyBorder="1" applyAlignment="1" applyProtection="1">
      <alignment horizontal="center" vertical="center" shrinkToFit="1"/>
      <protection locked="0"/>
    </xf>
    <xf numFmtId="0" fontId="65" fillId="0" borderId="16" xfId="44" applyNumberFormat="1" applyFont="1" applyFill="1" applyBorder="1" applyAlignment="1" applyProtection="1">
      <alignment horizontal="center" vertical="center" shrinkToFit="1"/>
      <protection locked="0"/>
    </xf>
    <xf numFmtId="0" fontId="65" fillId="0" borderId="20" xfId="44" applyNumberFormat="1" applyFont="1" applyFill="1" applyBorder="1" applyAlignment="1" applyProtection="1">
      <alignment horizontal="center" vertical="center" shrinkToFit="1"/>
      <protection locked="0"/>
    </xf>
    <xf numFmtId="0" fontId="65" fillId="0" borderId="14" xfId="44" applyNumberFormat="1" applyFont="1" applyFill="1" applyBorder="1" applyAlignment="1" applyProtection="1">
      <alignment horizontal="center" vertical="center" shrinkToFit="1"/>
      <protection locked="0"/>
    </xf>
    <xf numFmtId="0" fontId="20" fillId="0" borderId="16" xfId="42" applyNumberFormat="1" applyFont="1" applyFill="1" applyBorder="1" applyAlignment="1">
      <alignment horizontal="center" vertical="center" shrinkToFit="1"/>
    </xf>
    <xf numFmtId="0" fontId="65" fillId="0" borderId="24" xfId="42" applyNumberFormat="1" applyFont="1" applyFill="1" applyBorder="1" applyAlignment="1">
      <alignment horizontal="center" vertical="center" shrinkToFit="1"/>
    </xf>
    <xf numFmtId="0" fontId="65" fillId="0" borderId="14" xfId="43" applyFont="1" applyFill="1" applyBorder="1" applyAlignment="1" applyProtection="1">
      <alignment horizontal="center" vertical="center" shrinkToFit="1"/>
    </xf>
    <xf numFmtId="0" fontId="65" fillId="0" borderId="36" xfId="44" applyFont="1" applyFill="1" applyBorder="1" applyAlignment="1" applyProtection="1">
      <alignment horizontal="center" vertical="center" shrinkToFit="1"/>
      <protection locked="0"/>
    </xf>
    <xf numFmtId="180" fontId="65" fillId="0" borderId="51" xfId="42" applyNumberFormat="1" applyFont="1" applyFill="1" applyBorder="1" applyAlignment="1">
      <alignment horizontal="center" vertical="center" shrinkToFit="1"/>
    </xf>
    <xf numFmtId="180" fontId="65" fillId="0" borderId="14" xfId="42" applyNumberFormat="1" applyFont="1" applyFill="1" applyBorder="1" applyAlignment="1">
      <alignment horizontal="center" vertical="center" shrinkToFit="1"/>
    </xf>
    <xf numFmtId="0" fontId="65" fillId="0" borderId="17" xfId="44" applyFont="1" applyFill="1" applyBorder="1" applyAlignment="1" applyProtection="1">
      <alignment horizontal="center" vertical="center" shrinkToFit="1"/>
      <protection locked="0"/>
    </xf>
    <xf numFmtId="0" fontId="65" fillId="0" borderId="23" xfId="42" applyNumberFormat="1" applyFont="1" applyFill="1" applyBorder="1" applyAlignment="1">
      <alignment horizontal="center"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0" xfId="0" applyFont="1" applyFill="1" applyBorder="1" applyAlignment="1">
      <alignment horizontal="center" vertical="center" shrinkToFit="1"/>
    </xf>
    <xf numFmtId="0" fontId="65" fillId="0" borderId="14" xfId="42" applyFont="1" applyFill="1" applyBorder="1" applyAlignment="1">
      <alignment horizontal="center" vertical="center" shrinkToFit="1"/>
    </xf>
    <xf numFmtId="0" fontId="65" fillId="0" borderId="61" xfId="111" applyFont="1" applyFill="1" applyBorder="1" applyAlignment="1">
      <alignment horizontal="center" shrinkToFit="1"/>
    </xf>
    <xf numFmtId="0" fontId="65" fillId="0" borderId="0" xfId="111" applyFont="1" applyFill="1" applyBorder="1" applyAlignment="1">
      <alignment horizontal="center" shrinkToFit="1"/>
    </xf>
    <xf numFmtId="0" fontId="65" fillId="0" borderId="28" xfId="43" applyNumberFormat="1" applyFont="1" applyFill="1" applyBorder="1" applyAlignment="1" applyProtection="1">
      <alignment horizontal="center" vertical="center" shrinkToFit="1"/>
      <protection locked="0"/>
    </xf>
    <xf numFmtId="0" fontId="24" fillId="0" borderId="48" xfId="43" applyNumberFormat="1" applyFont="1" applyFill="1" applyBorder="1" applyAlignment="1" applyProtection="1">
      <alignment horizontal="center" vertical="center" shrinkToFit="1"/>
    </xf>
    <xf numFmtId="0" fontId="65" fillId="0" borderId="17" xfId="44" applyNumberFormat="1" applyFont="1" applyFill="1" applyBorder="1" applyAlignment="1" applyProtection="1">
      <alignment horizontal="center" vertical="center" shrinkToFit="1"/>
      <protection locked="0"/>
    </xf>
    <xf numFmtId="180" fontId="65" fillId="0" borderId="16" xfId="0" applyNumberFormat="1" applyFont="1" applyFill="1" applyBorder="1" applyAlignment="1">
      <alignment horizontal="center" vertical="center" wrapText="1"/>
    </xf>
    <xf numFmtId="0" fontId="65" fillId="0" borderId="36" xfId="43" applyFont="1" applyFill="1" applyBorder="1" applyAlignment="1" applyProtection="1">
      <alignment horizontal="center" vertical="center" shrinkToFit="1"/>
    </xf>
    <xf numFmtId="38" fontId="65" fillId="0" borderId="36" xfId="43" applyNumberFormat="1" applyFont="1" applyFill="1" applyBorder="1" applyAlignment="1" applyProtection="1">
      <alignment horizontal="center" vertical="center" shrinkToFit="1"/>
    </xf>
    <xf numFmtId="0" fontId="20" fillId="0" borderId="16" xfId="0" applyFont="1" applyFill="1" applyBorder="1">
      <alignment vertical="center"/>
    </xf>
    <xf numFmtId="0" fontId="65" fillId="0" borderId="36" xfId="0" applyFont="1" applyFill="1" applyBorder="1" applyAlignment="1">
      <alignment horizontal="center" vertical="center" shrinkToFit="1"/>
    </xf>
    <xf numFmtId="0" fontId="20" fillId="0" borderId="0" xfId="0" applyFont="1" applyFill="1">
      <alignment vertical="center"/>
    </xf>
    <xf numFmtId="0" fontId="24" fillId="0" borderId="17" xfId="44" applyFont="1" applyFill="1" applyBorder="1" applyAlignment="1" applyProtection="1">
      <alignment horizontal="center" vertical="center" shrinkToFit="1"/>
      <protection locked="0"/>
    </xf>
    <xf numFmtId="0" fontId="23" fillId="0" borderId="20" xfId="42" applyFont="1" applyFill="1" applyBorder="1" applyAlignment="1">
      <alignment horizontal="center" vertical="center" shrinkToFit="1"/>
    </xf>
    <xf numFmtId="0" fontId="25" fillId="0" borderId="73" xfId="42" applyNumberFormat="1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/>
    </xf>
    <xf numFmtId="0" fontId="65" fillId="0" borderId="74" xfId="42" applyNumberFormat="1" applyFont="1" applyFill="1" applyBorder="1" applyAlignment="1">
      <alignment horizontal="center" vertical="center" shrinkToFit="1"/>
    </xf>
    <xf numFmtId="0" fontId="24" fillId="0" borderId="17" xfId="43" applyNumberFormat="1" applyFont="1" applyFill="1" applyBorder="1" applyAlignment="1" applyProtection="1">
      <alignment horizontal="center" vertical="center" shrinkToFit="1"/>
      <protection locked="0"/>
    </xf>
    <xf numFmtId="0" fontId="65" fillId="0" borderId="21" xfId="42" applyNumberFormat="1" applyFont="1" applyFill="1" applyBorder="1" applyAlignment="1">
      <alignment horizontal="center" vertical="center" shrinkToFit="1"/>
    </xf>
    <xf numFmtId="0" fontId="0" fillId="0" borderId="14" xfId="0" applyFont="1" applyFill="1" applyBorder="1">
      <alignment vertical="center"/>
    </xf>
    <xf numFmtId="0" fontId="25" fillId="0" borderId="37" xfId="42" applyFont="1" applyFill="1" applyBorder="1" applyAlignment="1">
      <alignment horizontal="center" vertical="center" shrinkToFit="1"/>
    </xf>
    <xf numFmtId="0" fontId="0" fillId="0" borderId="67" xfId="0" applyFont="1" applyFill="1" applyBorder="1">
      <alignment vertical="center"/>
    </xf>
    <xf numFmtId="0" fontId="23" fillId="0" borderId="15" xfId="42" applyFont="1" applyFill="1" applyBorder="1" applyAlignment="1">
      <alignment horizontal="center" vertical="center" shrinkToFit="1"/>
    </xf>
    <xf numFmtId="0" fontId="23" fillId="0" borderId="39" xfId="42" applyFont="1" applyFill="1" applyBorder="1" applyAlignment="1">
      <alignment horizontal="center" vertical="center" shrinkToFit="1"/>
    </xf>
    <xf numFmtId="0" fontId="25" fillId="0" borderId="24" xfId="44" applyFont="1" applyFill="1" applyBorder="1" applyAlignment="1" applyProtection="1">
      <alignment horizontal="center" vertical="center" shrinkToFit="1"/>
      <protection locked="0"/>
    </xf>
    <xf numFmtId="0" fontId="69" fillId="0" borderId="16" xfId="0" applyFont="1" applyFill="1" applyBorder="1">
      <alignment vertical="center"/>
    </xf>
    <xf numFmtId="0" fontId="70" fillId="0" borderId="16" xfId="0" applyFont="1" applyFill="1" applyBorder="1">
      <alignment vertical="center"/>
    </xf>
    <xf numFmtId="0" fontId="71" fillId="0" borderId="16" xfId="0" applyFont="1" applyFill="1" applyBorder="1">
      <alignment vertical="center"/>
    </xf>
    <xf numFmtId="0" fontId="72" fillId="0" borderId="16" xfId="0" applyFont="1" applyFill="1" applyBorder="1">
      <alignment vertical="center"/>
    </xf>
    <xf numFmtId="0" fontId="71" fillId="0" borderId="24" xfId="0" applyFont="1" applyFill="1" applyBorder="1">
      <alignment vertical="center"/>
    </xf>
    <xf numFmtId="49" fontId="24" fillId="0" borderId="16" xfId="38" applyNumberFormat="1" applyFont="1" applyFill="1" applyBorder="1" applyAlignment="1">
      <alignment shrinkToFit="1"/>
    </xf>
    <xf numFmtId="181" fontId="61" fillId="0" borderId="0" xfId="0" applyNumberFormat="1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left" vertical="center" shrinkToFit="1"/>
    </xf>
    <xf numFmtId="0" fontId="46" fillId="0" borderId="11" xfId="109" applyFont="1" applyBorder="1" applyAlignment="1">
      <alignment horizontal="center" shrinkToFit="1"/>
    </xf>
    <xf numFmtId="181" fontId="66" fillId="0" borderId="17" xfId="0" applyNumberFormat="1" applyFont="1" applyFill="1" applyBorder="1" applyAlignment="1">
      <alignment horizontal="center" vertical="center" shrinkToFit="1"/>
    </xf>
    <xf numFmtId="0" fontId="67" fillId="0" borderId="16" xfId="0" applyFont="1" applyFill="1" applyBorder="1" applyAlignment="1">
      <alignment horizontal="center" vertical="center" wrapText="1" shrinkToFit="1"/>
    </xf>
    <xf numFmtId="0" fontId="67" fillId="0" borderId="24" xfId="0" applyFont="1" applyFill="1" applyBorder="1" applyAlignment="1">
      <alignment horizontal="center" vertical="center" wrapText="1" shrinkToFit="1"/>
    </xf>
    <xf numFmtId="0" fontId="67" fillId="0" borderId="17" xfId="0" applyFont="1" applyFill="1" applyBorder="1" applyAlignment="1">
      <alignment horizontal="center" vertical="center" wrapText="1" shrinkToFit="1"/>
    </xf>
    <xf numFmtId="0" fontId="25" fillId="0" borderId="17" xfId="42" applyNumberFormat="1" applyFont="1" applyFill="1" applyBorder="1" applyAlignment="1">
      <alignment horizontal="center" vertical="center" wrapText="1" shrinkToFit="1"/>
    </xf>
    <xf numFmtId="0" fontId="25" fillId="0" borderId="14" xfId="42" applyNumberFormat="1" applyFont="1" applyFill="1" applyBorder="1" applyAlignment="1">
      <alignment horizontal="center" vertical="center" wrapText="1" shrinkToFit="1"/>
    </xf>
    <xf numFmtId="0" fontId="25" fillId="0" borderId="13" xfId="42" applyNumberFormat="1" applyFont="1" applyFill="1" applyBorder="1" applyAlignment="1">
      <alignment horizontal="center" vertical="center" wrapText="1" shrinkToFit="1"/>
    </xf>
    <xf numFmtId="0" fontId="25" fillId="0" borderId="52" xfId="42" applyNumberFormat="1" applyFont="1" applyFill="1" applyBorder="1" applyAlignment="1">
      <alignment horizontal="center" vertical="center" wrapText="1" shrinkToFit="1"/>
    </xf>
    <xf numFmtId="0" fontId="67" fillId="0" borderId="14" xfId="0" applyFont="1" applyFill="1" applyBorder="1" applyAlignment="1">
      <alignment horizontal="center" vertical="center" wrapText="1" shrinkToFit="1"/>
    </xf>
    <xf numFmtId="0" fontId="39" fillId="24" borderId="14" xfId="0" applyFont="1" applyFill="1" applyBorder="1" applyAlignment="1">
      <alignment horizontal="center" vertical="center" shrinkToFit="1"/>
    </xf>
    <xf numFmtId="0" fontId="39" fillId="24" borderId="24" xfId="0" applyFont="1" applyFill="1" applyBorder="1" applyAlignment="1">
      <alignment horizontal="center" vertical="center" shrinkToFit="1"/>
    </xf>
    <xf numFmtId="0" fontId="39" fillId="24" borderId="48" xfId="0" applyFont="1" applyFill="1" applyBorder="1" applyAlignment="1">
      <alignment horizontal="center" vertical="center" shrinkToFit="1"/>
    </xf>
    <xf numFmtId="0" fontId="39" fillId="24" borderId="12" xfId="0" applyFont="1" applyFill="1" applyBorder="1" applyAlignment="1">
      <alignment horizontal="center" vertical="center" shrinkToFit="1"/>
    </xf>
    <xf numFmtId="0" fontId="67" fillId="0" borderId="16" xfId="0" applyFont="1" applyFill="1" applyBorder="1" applyAlignment="1">
      <alignment horizontal="center" vertical="center" wrapText="1"/>
    </xf>
    <xf numFmtId="0" fontId="67" fillId="0" borderId="17" xfId="0" applyFont="1" applyFill="1" applyBorder="1" applyAlignment="1">
      <alignment horizontal="center" vertical="center" wrapText="1"/>
    </xf>
    <xf numFmtId="0" fontId="67" fillId="0" borderId="16" xfId="41" applyFont="1" applyFill="1" applyBorder="1" applyAlignment="1">
      <alignment horizontal="center" vertical="center" wrapText="1" shrinkToFit="1"/>
    </xf>
    <xf numFmtId="181" fontId="66" fillId="0" borderId="16" xfId="0" applyNumberFormat="1" applyFont="1" applyFill="1" applyBorder="1" applyAlignment="1">
      <alignment horizontal="center" vertical="center" wrapText="1" shrinkToFit="1"/>
    </xf>
    <xf numFmtId="0" fontId="67" fillId="0" borderId="24" xfId="0" applyFont="1" applyFill="1" applyBorder="1" applyAlignment="1">
      <alignment horizontal="center" vertical="center" wrapText="1"/>
    </xf>
    <xf numFmtId="0" fontId="67" fillId="0" borderId="24" xfId="41" applyFont="1" applyFill="1" applyBorder="1" applyAlignment="1">
      <alignment horizontal="center" vertical="center" wrapText="1" shrinkToFit="1"/>
    </xf>
    <xf numFmtId="0" fontId="77" fillId="0" borderId="0" xfId="0" applyFont="1" applyBorder="1" applyAlignment="1">
      <alignment horizontal="center" vertical="center"/>
    </xf>
    <xf numFmtId="0" fontId="50" fillId="0" borderId="24" xfId="0" applyFont="1" applyFill="1" applyBorder="1" applyAlignment="1">
      <alignment horizontal="center" vertical="center" wrapText="1" shrinkToFit="1"/>
    </xf>
    <xf numFmtId="0" fontId="67" fillId="0" borderId="0" xfId="0" applyFont="1" applyFill="1" applyBorder="1" applyAlignment="1">
      <alignment horizontal="center" vertical="center" wrapText="1" shrinkToFit="1"/>
    </xf>
    <xf numFmtId="0" fontId="67" fillId="0" borderId="0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left" vertical="center" shrinkToFit="1"/>
    </xf>
    <xf numFmtId="0" fontId="73" fillId="0" borderId="0" xfId="0" applyFont="1" applyFill="1" applyBorder="1" applyAlignment="1">
      <alignment horizontal="left" vertical="center" shrinkToFit="1"/>
    </xf>
    <xf numFmtId="0" fontId="44" fillId="0" borderId="44" xfId="109" applyFont="1" applyBorder="1" applyAlignment="1">
      <alignment horizontal="center" shrinkToFit="1"/>
    </xf>
    <xf numFmtId="0" fontId="44" fillId="0" borderId="10" xfId="109" applyFont="1" applyBorder="1" applyAlignment="1">
      <alignment horizontal="center" shrinkToFit="1"/>
    </xf>
    <xf numFmtId="0" fontId="44" fillId="0" borderId="55" xfId="109" applyFont="1" applyBorder="1" applyAlignment="1">
      <alignment horizontal="center" shrinkToFit="1"/>
    </xf>
    <xf numFmtId="0" fontId="44" fillId="0" borderId="56" xfId="109" applyFont="1" applyBorder="1" applyAlignment="1">
      <alignment horizontal="center" shrinkToFit="1"/>
    </xf>
    <xf numFmtId="0" fontId="58" fillId="0" borderId="55" xfId="109" applyFont="1" applyBorder="1" applyAlignment="1">
      <alignment horizontal="center" shrinkToFit="1"/>
    </xf>
    <xf numFmtId="0" fontId="58" fillId="0" borderId="56" xfId="109" applyFont="1" applyBorder="1" applyAlignment="1">
      <alignment horizontal="center" shrinkToFit="1"/>
    </xf>
    <xf numFmtId="0" fontId="74" fillId="0" borderId="0" xfId="0" applyFont="1" applyFill="1" applyBorder="1" applyAlignment="1">
      <alignment horizontal="left" vertical="center" shrinkToFit="1"/>
    </xf>
    <xf numFmtId="0" fontId="39" fillId="24" borderId="14" xfId="0" applyFont="1" applyFill="1" applyBorder="1" applyAlignment="1">
      <alignment horizontal="center" vertical="center" wrapText="1" shrinkToFit="1"/>
    </xf>
    <xf numFmtId="0" fontId="39" fillId="24" borderId="24" xfId="0" applyFont="1" applyFill="1" applyBorder="1" applyAlignment="1">
      <alignment horizontal="center" vertical="center" wrapText="1" shrinkToFit="1"/>
    </xf>
    <xf numFmtId="181" fontId="66" fillId="0" borderId="17" xfId="0" applyNumberFormat="1" applyFont="1" applyFill="1" applyBorder="1" applyAlignment="1">
      <alignment horizontal="center" vertical="center" shrinkToFit="1"/>
    </xf>
    <xf numFmtId="181" fontId="61" fillId="0" borderId="0" xfId="0" applyNumberFormat="1" applyFont="1" applyFill="1" applyBorder="1" applyAlignment="1">
      <alignment horizontal="center" vertical="center" shrinkToFit="1"/>
    </xf>
    <xf numFmtId="0" fontId="47" fillId="0" borderId="44" xfId="109" applyFont="1" applyBorder="1" applyAlignment="1">
      <alignment horizontal="center" shrinkToFit="1"/>
    </xf>
    <xf numFmtId="0" fontId="46" fillId="0" borderId="10" xfId="109" applyFont="1" applyBorder="1" applyAlignment="1">
      <alignment horizontal="center" shrinkToFit="1"/>
    </xf>
    <xf numFmtId="0" fontId="46" fillId="0" borderId="44" xfId="109" applyFont="1" applyBorder="1" applyAlignment="1">
      <alignment horizontal="center" shrinkToFit="1"/>
    </xf>
    <xf numFmtId="0" fontId="40" fillId="24" borderId="14" xfId="0" applyFont="1" applyFill="1" applyBorder="1" applyAlignment="1">
      <alignment horizontal="center" vertical="center" shrinkToFit="1"/>
    </xf>
    <xf numFmtId="0" fontId="19" fillId="24" borderId="24" xfId="0" applyFont="1" applyFill="1" applyBorder="1" applyAlignment="1">
      <alignment horizontal="center" vertical="center" shrinkToFit="1"/>
    </xf>
    <xf numFmtId="0" fontId="40" fillId="24" borderId="54" xfId="0" applyFont="1" applyFill="1" applyBorder="1" applyAlignment="1">
      <alignment horizontal="center" vertical="center" wrapText="1" shrinkToFit="1"/>
    </xf>
    <xf numFmtId="0" fontId="40" fillId="24" borderId="53" xfId="0" applyFont="1" applyFill="1" applyBorder="1" applyAlignment="1">
      <alignment horizontal="center" vertical="center" shrinkToFit="1"/>
    </xf>
    <xf numFmtId="0" fontId="39" fillId="24" borderId="14" xfId="0" applyFont="1" applyFill="1" applyBorder="1" applyAlignment="1">
      <alignment horizontal="center" vertical="center" wrapText="1"/>
    </xf>
    <xf numFmtId="0" fontId="39" fillId="24" borderId="24" xfId="0" applyFont="1" applyFill="1" applyBorder="1" applyAlignment="1">
      <alignment horizontal="center" vertical="center" wrapText="1"/>
    </xf>
    <xf numFmtId="0" fontId="56" fillId="0" borderId="0" xfId="0" applyFont="1" applyBorder="1" applyAlignment="1">
      <alignment horizontal="left" vertical="center" shrinkToFit="1"/>
    </xf>
    <xf numFmtId="0" fontId="57" fillId="0" borderId="0" xfId="0" applyFont="1" applyBorder="1" applyAlignment="1">
      <alignment horizontal="left" vertical="center" shrinkToFit="1"/>
    </xf>
    <xf numFmtId="0" fontId="38" fillId="24" borderId="37" xfId="0" applyFont="1" applyFill="1" applyBorder="1" applyAlignment="1">
      <alignment horizontal="center" vertical="center" shrinkToFit="1"/>
    </xf>
    <xf numFmtId="0" fontId="38" fillId="24" borderId="39" xfId="0" applyFont="1" applyFill="1" applyBorder="1" applyAlignment="1">
      <alignment horizontal="center" vertical="center" shrinkToFit="1"/>
    </xf>
    <xf numFmtId="0" fontId="38" fillId="24" borderId="14" xfId="0" applyFont="1" applyFill="1" applyBorder="1" applyAlignment="1">
      <alignment horizontal="center" vertical="center" shrinkToFit="1"/>
    </xf>
    <xf numFmtId="0" fontId="38" fillId="24" borderId="24" xfId="0" applyFont="1" applyFill="1" applyBorder="1" applyAlignment="1">
      <alignment horizontal="center" vertical="center" shrinkToFit="1"/>
    </xf>
    <xf numFmtId="0" fontId="19" fillId="24" borderId="14" xfId="0" applyFont="1" applyFill="1" applyBorder="1" applyAlignment="1">
      <alignment horizontal="center" vertical="center" shrinkToFit="1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27" xfId="0" applyNumberFormat="1" applyFont="1" applyFill="1" applyBorder="1" applyAlignment="1">
      <alignment horizontal="center" vertical="center"/>
    </xf>
    <xf numFmtId="0" fontId="25" fillId="0" borderId="42" xfId="42" applyNumberFormat="1" applyFont="1" applyFill="1" applyBorder="1" applyAlignment="1">
      <alignment horizontal="center" vertical="center" textRotation="255" shrinkToFit="1"/>
    </xf>
    <xf numFmtId="0" fontId="25" fillId="0" borderId="40" xfId="42" applyNumberFormat="1" applyFont="1" applyFill="1" applyBorder="1" applyAlignment="1">
      <alignment horizontal="center" vertical="center" textRotation="255" shrinkToFit="1"/>
    </xf>
    <xf numFmtId="0" fontId="25" fillId="0" borderId="65" xfId="42" applyNumberFormat="1" applyFont="1" applyFill="1" applyBorder="1" applyAlignment="1">
      <alignment horizontal="center" vertical="center" textRotation="255" shrinkToFit="1"/>
    </xf>
    <xf numFmtId="0" fontId="25" fillId="0" borderId="41" xfId="42" applyNumberFormat="1" applyFont="1" applyFill="1" applyBorder="1" applyAlignment="1">
      <alignment horizontal="center" vertical="center" textRotation="255" shrinkToFit="1"/>
    </xf>
    <xf numFmtId="0" fontId="25" fillId="0" borderId="37" xfId="42" applyNumberFormat="1" applyFont="1" applyFill="1" applyBorder="1" applyAlignment="1">
      <alignment horizontal="center" vertical="center" textRotation="255" shrinkToFit="1"/>
    </xf>
    <xf numFmtId="0" fontId="25" fillId="0" borderId="15" xfId="42" applyNumberFormat="1" applyFont="1" applyFill="1" applyBorder="1" applyAlignment="1">
      <alignment horizontal="center" vertical="center" textRotation="255" shrinkToFit="1"/>
    </xf>
    <xf numFmtId="0" fontId="25" fillId="0" borderId="39" xfId="42" applyNumberFormat="1" applyFont="1" applyFill="1" applyBorder="1" applyAlignment="1">
      <alignment horizontal="center" vertical="center" textRotation="255" shrinkToFit="1"/>
    </xf>
    <xf numFmtId="178" fontId="25" fillId="0" borderId="0" xfId="42" applyNumberFormat="1" applyFont="1" applyFill="1" applyBorder="1" applyAlignment="1">
      <alignment horizontal="center" vertical="center" shrinkToFit="1"/>
    </xf>
    <xf numFmtId="177" fontId="0" fillId="0" borderId="0" xfId="0" applyNumberFormat="1" applyFont="1" applyFill="1" applyBorder="1" applyAlignment="1">
      <alignment horizontal="center" vertical="center"/>
    </xf>
    <xf numFmtId="178" fontId="25" fillId="0" borderId="27" xfId="42" applyNumberFormat="1" applyFont="1" applyFill="1" applyBorder="1" applyAlignment="1">
      <alignment horizontal="center" vertical="center" shrinkToFit="1"/>
    </xf>
    <xf numFmtId="177" fontId="25" fillId="0" borderId="27" xfId="42" applyNumberFormat="1" applyFont="1" applyFill="1" applyBorder="1" applyAlignment="1">
      <alignment horizontal="center" vertical="center"/>
    </xf>
    <xf numFmtId="177" fontId="0" fillId="0" borderId="27" xfId="0" applyNumberFormat="1" applyFont="1" applyFill="1" applyBorder="1" applyAlignment="1">
      <alignment horizontal="center" vertical="center"/>
    </xf>
    <xf numFmtId="177" fontId="26" fillId="0" borderId="27" xfId="0" applyNumberFormat="1" applyFont="1" applyFill="1" applyBorder="1" applyAlignment="1">
      <alignment horizontal="center" vertical="center"/>
    </xf>
    <xf numFmtId="0" fontId="25" fillId="0" borderId="64" xfId="42" applyNumberFormat="1" applyFont="1" applyFill="1" applyBorder="1" applyAlignment="1">
      <alignment horizontal="center" vertical="center" textRotation="255" shrinkToFit="1"/>
    </xf>
    <xf numFmtId="0" fontId="25" fillId="0" borderId="68" xfId="42" applyNumberFormat="1" applyFont="1" applyFill="1" applyBorder="1" applyAlignment="1">
      <alignment horizontal="center" vertical="center" textRotation="255" shrinkToFit="1"/>
    </xf>
    <xf numFmtId="177" fontId="26" fillId="0" borderId="0" xfId="0" applyNumberFormat="1" applyFont="1" applyFill="1" applyBorder="1" applyAlignment="1">
      <alignment horizontal="center" vertical="center"/>
    </xf>
    <xf numFmtId="177" fontId="25" fillId="0" borderId="0" xfId="42" applyNumberFormat="1" applyFont="1" applyFill="1" applyBorder="1" applyAlignment="1">
      <alignment horizontal="center" vertical="center"/>
    </xf>
    <xf numFmtId="177" fontId="25" fillId="0" borderId="47" xfId="42" applyNumberFormat="1" applyFont="1" applyFill="1" applyBorder="1" applyAlignment="1">
      <alignment horizontal="center" vertical="center"/>
    </xf>
    <xf numFmtId="178" fontId="25" fillId="0" borderId="47" xfId="42" applyNumberFormat="1" applyFont="1" applyFill="1" applyBorder="1" applyAlignment="1">
      <alignment horizontal="center" vertical="center" shrinkToFit="1"/>
    </xf>
    <xf numFmtId="177" fontId="25" fillId="0" borderId="67" xfId="42" applyNumberFormat="1" applyFont="1" applyFill="1" applyBorder="1" applyAlignment="1">
      <alignment horizontal="center" vertical="center"/>
    </xf>
    <xf numFmtId="178" fontId="25" fillId="0" borderId="67" xfId="42" applyNumberFormat="1" applyFont="1" applyFill="1" applyBorder="1" applyAlignment="1">
      <alignment horizontal="center" vertical="center" shrinkToFit="1"/>
    </xf>
    <xf numFmtId="0" fontId="25" fillId="0" borderId="77" xfId="42" applyNumberFormat="1" applyFont="1" applyFill="1" applyBorder="1" applyAlignment="1">
      <alignment horizontal="center" vertical="center" textRotation="255" shrinkToFit="1"/>
    </xf>
    <xf numFmtId="0" fontId="46" fillId="0" borderId="62" xfId="109" applyFont="1" applyBorder="1" applyAlignment="1">
      <alignment horizontal="center" shrinkToFit="1"/>
    </xf>
    <xf numFmtId="0" fontId="46" fillId="0" borderId="11" xfId="109" applyFont="1" applyBorder="1" applyAlignment="1">
      <alignment horizontal="center" shrinkToFit="1"/>
    </xf>
    <xf numFmtId="0" fontId="47" fillId="0" borderId="72" xfId="109" applyFont="1" applyBorder="1" applyAlignment="1">
      <alignment horizontal="center" shrinkToFit="1"/>
    </xf>
    <xf numFmtId="0" fontId="46" fillId="0" borderId="63" xfId="109" applyFont="1" applyBorder="1" applyAlignment="1">
      <alignment horizontal="center" shrinkToFit="1"/>
    </xf>
    <xf numFmtId="0" fontId="67" fillId="0" borderId="13" xfId="0" applyFont="1" applyFill="1" applyBorder="1" applyAlignment="1">
      <alignment horizontal="center" vertical="center"/>
    </xf>
    <xf numFmtId="0" fontId="67" fillId="0" borderId="78" xfId="0" applyFont="1" applyFill="1" applyBorder="1" applyAlignment="1">
      <alignment horizontal="center" vertical="center"/>
    </xf>
    <xf numFmtId="0" fontId="67" fillId="0" borderId="50" xfId="0" applyFont="1" applyFill="1" applyBorder="1" applyAlignment="1">
      <alignment horizontal="center" vertical="center"/>
    </xf>
    <xf numFmtId="181" fontId="66" fillId="0" borderId="52" xfId="0" applyNumberFormat="1" applyFont="1" applyFill="1" applyBorder="1" applyAlignment="1">
      <alignment horizontal="center" vertical="center" shrinkToFit="1"/>
    </xf>
    <xf numFmtId="181" fontId="66" fillId="0" borderId="30" xfId="0" applyNumberFormat="1" applyFont="1" applyFill="1" applyBorder="1" applyAlignment="1">
      <alignment horizontal="center" vertical="center" shrinkToFit="1"/>
    </xf>
    <xf numFmtId="181" fontId="66" fillId="0" borderId="61" xfId="0" applyNumberFormat="1" applyFont="1" applyFill="1" applyBorder="1" applyAlignment="1">
      <alignment horizontal="center" vertical="center" shrinkToFit="1"/>
    </xf>
  </cellXfs>
  <cellStyles count="112">
    <cellStyle name="20% - 輔色1 2" xfId="3"/>
    <cellStyle name="20% - 輔色1 3" xfId="2"/>
    <cellStyle name="20% - 輔色2 2" xfId="5"/>
    <cellStyle name="20% - 輔色2 3" xfId="4"/>
    <cellStyle name="20% - 輔色3 2" xfId="7"/>
    <cellStyle name="20% - 輔色3 3" xfId="6"/>
    <cellStyle name="20% - 輔色4 2" xfId="9"/>
    <cellStyle name="20% - 輔色4 3" xfId="8"/>
    <cellStyle name="20% - 輔色5 2" xfId="11"/>
    <cellStyle name="20% - 輔色5 3" xfId="10"/>
    <cellStyle name="20% - 輔色6 2" xfId="13"/>
    <cellStyle name="20% - 輔色6 3" xfId="12"/>
    <cellStyle name="40% - 輔色1 2" xfId="15"/>
    <cellStyle name="40% - 輔色1 3" xfId="14"/>
    <cellStyle name="40% - 輔色2 2" xfId="17"/>
    <cellStyle name="40% - 輔色2 3" xfId="16"/>
    <cellStyle name="40% - 輔色3 2" xfId="19"/>
    <cellStyle name="40% - 輔色3 3" xfId="18"/>
    <cellStyle name="40% - 輔色4 2" xfId="21"/>
    <cellStyle name="40% - 輔色4 3" xfId="20"/>
    <cellStyle name="40% - 輔色5 2" xfId="23"/>
    <cellStyle name="40% - 輔色5 3" xfId="22"/>
    <cellStyle name="40% - 輔色6 2" xfId="25"/>
    <cellStyle name="40% - 輔色6 3" xfId="24"/>
    <cellStyle name="60% - 輔色1 2" xfId="27"/>
    <cellStyle name="60% - 輔色1 3" xfId="26"/>
    <cellStyle name="60% - 輔色2 2" xfId="29"/>
    <cellStyle name="60% - 輔色2 3" xfId="28"/>
    <cellStyle name="60% - 輔色3 2" xfId="31"/>
    <cellStyle name="60% - 輔色3 3" xfId="30"/>
    <cellStyle name="60% - 輔色4 2" xfId="33"/>
    <cellStyle name="60% - 輔色4 3" xfId="32"/>
    <cellStyle name="60% - 輔色5 2" xfId="35"/>
    <cellStyle name="60% - 輔色5 3" xfId="34"/>
    <cellStyle name="60% - 輔色6 2" xfId="37"/>
    <cellStyle name="60% - 輔色6 3" xfId="36"/>
    <cellStyle name="一般" xfId="0" builtinId="0"/>
    <cellStyle name="一般 101" xfId="107"/>
    <cellStyle name="一般 116" xfId="92"/>
    <cellStyle name="一般 16" xfId="93"/>
    <cellStyle name="一般 19" xfId="94"/>
    <cellStyle name="一般 2" xfId="38"/>
    <cellStyle name="一般 27" xfId="39"/>
    <cellStyle name="一般 3" xfId="40"/>
    <cellStyle name="一般 4" xfId="1"/>
    <cellStyle name="一般 4 2" xfId="108"/>
    <cellStyle name="一般 41" xfId="96"/>
    <cellStyle name="一般 47" xfId="95"/>
    <cellStyle name="一般 57" xfId="99"/>
    <cellStyle name="一般 63" xfId="100"/>
    <cellStyle name="一般 65" xfId="101"/>
    <cellStyle name="一般 66" xfId="102"/>
    <cellStyle name="一般 80" xfId="103"/>
    <cellStyle name="一般 81" xfId="104"/>
    <cellStyle name="一般 88" xfId="97"/>
    <cellStyle name="一般 89" xfId="98"/>
    <cellStyle name="一般 95" xfId="105"/>
    <cellStyle name="一般 96" xfId="106"/>
    <cellStyle name="一般_10104月百齡學校板" xfId="110"/>
    <cellStyle name="一般_5~6月菜單" xfId="111"/>
    <cellStyle name="一般_Sheet1" xfId="41"/>
    <cellStyle name="一般_Sheet2" xfId="42"/>
    <cellStyle name="一般_清江0502-0507需求表-修-婷怡回0421" xfId="43"/>
    <cellStyle name="一般_清江0509-0514需求表-婷怡回-修改-1" xfId="44"/>
    <cellStyle name="一般_清江10202-3月菜單_0111-送印" xfId="109"/>
    <cellStyle name="中等 2" xfId="46"/>
    <cellStyle name="中等 3" xfId="45"/>
    <cellStyle name="合計 2" xfId="48"/>
    <cellStyle name="合計 3" xfId="47"/>
    <cellStyle name="好 2" xfId="50"/>
    <cellStyle name="好 3" xfId="49"/>
    <cellStyle name="百分比 2" xfId="51"/>
    <cellStyle name="計算方式 2" xfId="53"/>
    <cellStyle name="計算方式 3" xfId="52"/>
    <cellStyle name="連結的儲存格 2" xfId="55"/>
    <cellStyle name="連結的儲存格 3" xfId="54"/>
    <cellStyle name="備註 2" xfId="57"/>
    <cellStyle name="備註 3" xfId="56"/>
    <cellStyle name="說明文字 2" xfId="59"/>
    <cellStyle name="說明文字 3" xfId="58"/>
    <cellStyle name="輔色1 2" xfId="61"/>
    <cellStyle name="輔色1 3" xfId="60"/>
    <cellStyle name="輔色2 2" xfId="63"/>
    <cellStyle name="輔色2 3" xfId="62"/>
    <cellStyle name="輔色3 2" xfId="65"/>
    <cellStyle name="輔色3 3" xfId="64"/>
    <cellStyle name="輔色4 2" xfId="67"/>
    <cellStyle name="輔色4 3" xfId="66"/>
    <cellStyle name="輔色5 2" xfId="69"/>
    <cellStyle name="輔色5 3" xfId="68"/>
    <cellStyle name="輔色6 2" xfId="71"/>
    <cellStyle name="輔色6 3" xfId="70"/>
    <cellStyle name="標題 1 2" xfId="74"/>
    <cellStyle name="標題 1 3" xfId="73"/>
    <cellStyle name="標題 2 2" xfId="76"/>
    <cellStyle name="標題 2 3" xfId="75"/>
    <cellStyle name="標題 3 2" xfId="78"/>
    <cellStyle name="標題 3 3" xfId="77"/>
    <cellStyle name="標題 4 2" xfId="80"/>
    <cellStyle name="標題 4 3" xfId="79"/>
    <cellStyle name="標題 5" xfId="81"/>
    <cellStyle name="標題 6" xfId="72"/>
    <cellStyle name="輸入 2" xfId="83"/>
    <cellStyle name="輸入 3" xfId="82"/>
    <cellStyle name="輸出 2" xfId="85"/>
    <cellStyle name="輸出 3" xfId="84"/>
    <cellStyle name="檢查儲存格 2" xfId="87"/>
    <cellStyle name="檢查儲存格 3" xfId="86"/>
    <cellStyle name="壞 2" xfId="89"/>
    <cellStyle name="壞 3" xfId="88"/>
    <cellStyle name="警告文字 2" xfId="91"/>
    <cellStyle name="警告文字 3" xfId="90"/>
  </cellStyles>
  <dxfs count="0"/>
  <tableStyles count="0" defaultTableStyle="TableStyleMedium9" defaultPivotStyle="PivotStyleLight16"/>
  <colors>
    <mruColors>
      <color rgb="FF99FFCC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145597</xdr:rowOff>
    </xdr:from>
    <xdr:to>
      <xdr:col>17</xdr:col>
      <xdr:colOff>0</xdr:colOff>
      <xdr:row>2</xdr:row>
      <xdr:rowOff>145597</xdr:rowOff>
    </xdr:to>
    <xdr:pic>
      <xdr:nvPicPr>
        <xdr:cNvPr id="2" name="Picture 44" descr="4">
          <a:extLst>
            <a:ext uri="{FF2B5EF4-FFF2-40B4-BE49-F238E27FC236}">
              <a16:creationId xmlns:a16="http://schemas.microsoft.com/office/drawing/2014/main" id="{7B3F5998-6DF1-41D5-9021-569BF46F1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68900" y="1174297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246969</xdr:colOff>
      <xdr:row>1</xdr:row>
      <xdr:rowOff>306161</xdr:rowOff>
    </xdr:from>
    <xdr:to>
      <xdr:col>13</xdr:col>
      <xdr:colOff>235063</xdr:colOff>
      <xdr:row>1</xdr:row>
      <xdr:rowOff>610961</xdr:rowOff>
    </xdr:to>
    <xdr:pic>
      <xdr:nvPicPr>
        <xdr:cNvPr id="3" name="Picture 44" descr="4">
          <a:extLst>
            <a:ext uri="{FF2B5EF4-FFF2-40B4-BE49-F238E27FC236}">
              <a16:creationId xmlns:a16="http://schemas.microsoft.com/office/drawing/2014/main" id="{1CF4A50D-7E21-4292-8822-85478EEA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20294" y="553811"/>
          <a:ext cx="1921669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231660</xdr:colOff>
      <xdr:row>0</xdr:row>
      <xdr:rowOff>103074</xdr:rowOff>
    </xdr:from>
    <xdr:to>
      <xdr:col>13</xdr:col>
      <xdr:colOff>191179</xdr:colOff>
      <xdr:row>1</xdr:row>
      <xdr:rowOff>245949</xdr:rowOff>
    </xdr:to>
    <xdr:pic>
      <xdr:nvPicPr>
        <xdr:cNvPr id="4" name="Picture 1949" descr="1">
          <a:extLst>
            <a:ext uri="{FF2B5EF4-FFF2-40B4-BE49-F238E27FC236}">
              <a16:creationId xmlns:a16="http://schemas.microsoft.com/office/drawing/2014/main" id="{1D70CD36-DAF8-4500-A174-2E2F7C869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04985" y="103074"/>
          <a:ext cx="1893094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54429</xdr:colOff>
      <xdr:row>1</xdr:row>
      <xdr:rowOff>10885</xdr:rowOff>
    </xdr:from>
    <xdr:to>
      <xdr:col>8</xdr:col>
      <xdr:colOff>326572</xdr:colOff>
      <xdr:row>1</xdr:row>
      <xdr:rowOff>653143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625E2D2B-AAC6-4FB0-8676-D947FA11B987}"/>
            </a:ext>
          </a:extLst>
        </xdr:cNvPr>
        <xdr:cNvSpPr txBox="1"/>
      </xdr:nvSpPr>
      <xdr:spPr>
        <a:xfrm>
          <a:off x="54429" y="258535"/>
          <a:ext cx="14864443" cy="64225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地址：新北市五股區五權路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54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      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HACCP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第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168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號優良廠商 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100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年度通過台北縣盒餐工廠評鑑                </a:t>
          </a:r>
        </a:p>
        <a:p>
          <a:pPr>
            <a:lnSpc>
              <a:spcPct val="100000"/>
            </a:lnSpc>
            <a:spcBef>
              <a:spcPts val="100"/>
            </a:spcBef>
          </a:pP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服務電話：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02-2892-1301            </a:t>
          </a:r>
          <a:r>
            <a:rPr lang="en-US" altLang="zh-TW" sz="1300" baseline="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營養師：侯詩瑩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(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營養字第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010829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)                    </a:t>
          </a:r>
        </a:p>
        <a:p>
          <a:endParaRPr lang="zh-TW" altLang="en-US" sz="1300"/>
        </a:p>
      </xdr:txBody>
    </xdr:sp>
    <xdr:clientData/>
  </xdr:twoCellAnchor>
  <xdr:twoCellAnchor editAs="oneCell">
    <xdr:from>
      <xdr:col>13</xdr:col>
      <xdr:colOff>302193</xdr:colOff>
      <xdr:row>1</xdr:row>
      <xdr:rowOff>15308</xdr:rowOff>
    </xdr:from>
    <xdr:to>
      <xdr:col>15</xdr:col>
      <xdr:colOff>187893</xdr:colOff>
      <xdr:row>1</xdr:row>
      <xdr:rowOff>610053</xdr:rowOff>
    </xdr:to>
    <xdr:pic>
      <xdr:nvPicPr>
        <xdr:cNvPr id="6" name="圖片 6" descr="H:\桃源5\103學年度上學期菜單\菜單小圖片\sy_48415674888.jpg">
          <a:extLst>
            <a:ext uri="{FF2B5EF4-FFF2-40B4-BE49-F238E27FC236}">
              <a16:creationId xmlns:a16="http://schemas.microsoft.com/office/drawing/2014/main" id="{AB1CE296-98D6-4895-A1D9-6BE1D5AC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9093" y="262958"/>
          <a:ext cx="647700" cy="594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328612</xdr:colOff>
      <xdr:row>29</xdr:row>
      <xdr:rowOff>138112</xdr:rowOff>
    </xdr:from>
    <xdr:ext cx="17293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文字方塊 6">
              <a:extLst>
                <a:ext uri="{FF2B5EF4-FFF2-40B4-BE49-F238E27FC236}">
                  <a16:creationId xmlns:a16="http://schemas.microsoft.com/office/drawing/2014/main" id="{412A7E20-5719-48C4-B8BB-718209A5C9DA}"/>
                </a:ext>
              </a:extLst>
            </xdr:cNvPr>
            <xdr:cNvSpPr txBox="1"/>
          </xdr:nvSpPr>
          <xdr:spPr>
            <a:xfrm>
              <a:off x="10034587" y="14130337"/>
              <a:ext cx="1729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zh-TW" altLang="en-US" sz="1100" i="1">
                        <a:latin typeface="Cambria Math" panose="02040503050406030204" pitchFamily="18" charset="0"/>
                      </a:rPr>
                      <m:t>「</m:t>
                    </m:r>
                  </m:oMath>
                </m:oMathPara>
              </a14:m>
              <a:endParaRPr lang="zh-TW" altLang="en-US" sz="1100"/>
            </a:p>
          </xdr:txBody>
        </xdr:sp>
      </mc:Choice>
      <mc:Fallback xmlns="">
        <xdr:sp macro="" textlink="">
          <xdr:nvSpPr>
            <xdr:cNvPr id="7" name="文字方塊 6">
              <a:extLst>
                <a:ext uri="{FF2B5EF4-FFF2-40B4-BE49-F238E27FC236}">
                  <a16:creationId xmlns:a16="http://schemas.microsoft.com/office/drawing/2014/main" id="{412A7E20-5719-48C4-B8BB-718209A5C9DA}"/>
                </a:ext>
              </a:extLst>
            </xdr:cNvPr>
            <xdr:cNvSpPr txBox="1"/>
          </xdr:nvSpPr>
          <xdr:spPr>
            <a:xfrm>
              <a:off x="10034587" y="14130337"/>
              <a:ext cx="1729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zh-TW" altLang="en-US" sz="1100" i="0">
                  <a:latin typeface="Cambria Math" panose="02040503050406030204" pitchFamily="18" charset="0"/>
                </a:rPr>
                <a:t>「</a:t>
              </a:r>
              <a:endParaRPr lang="zh-TW" alt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145597</xdr:rowOff>
    </xdr:from>
    <xdr:to>
      <xdr:col>17</xdr:col>
      <xdr:colOff>0</xdr:colOff>
      <xdr:row>2</xdr:row>
      <xdr:rowOff>145597</xdr:rowOff>
    </xdr:to>
    <xdr:pic>
      <xdr:nvPicPr>
        <xdr:cNvPr id="2" name="Picture 44" descr="4">
          <a:extLst>
            <a:ext uri="{FF2B5EF4-FFF2-40B4-BE49-F238E27FC236}">
              <a16:creationId xmlns:a16="http://schemas.microsoft.com/office/drawing/2014/main" id="{88EFE80B-4CFC-407C-ADF3-3DF1CBB0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68900" y="1174297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246969</xdr:colOff>
      <xdr:row>1</xdr:row>
      <xdr:rowOff>306161</xdr:rowOff>
    </xdr:from>
    <xdr:to>
      <xdr:col>13</xdr:col>
      <xdr:colOff>235063</xdr:colOff>
      <xdr:row>1</xdr:row>
      <xdr:rowOff>610961</xdr:rowOff>
    </xdr:to>
    <xdr:pic>
      <xdr:nvPicPr>
        <xdr:cNvPr id="3" name="Picture 44" descr="4">
          <a:extLst>
            <a:ext uri="{FF2B5EF4-FFF2-40B4-BE49-F238E27FC236}">
              <a16:creationId xmlns:a16="http://schemas.microsoft.com/office/drawing/2014/main" id="{4A02FE5F-6FC1-4614-990E-3F59BE23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20294" y="553811"/>
          <a:ext cx="1921669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231660</xdr:colOff>
      <xdr:row>0</xdr:row>
      <xdr:rowOff>103074</xdr:rowOff>
    </xdr:from>
    <xdr:to>
      <xdr:col>13</xdr:col>
      <xdr:colOff>191179</xdr:colOff>
      <xdr:row>1</xdr:row>
      <xdr:rowOff>245949</xdr:rowOff>
    </xdr:to>
    <xdr:pic>
      <xdr:nvPicPr>
        <xdr:cNvPr id="4" name="Picture 1949" descr="1">
          <a:extLst>
            <a:ext uri="{FF2B5EF4-FFF2-40B4-BE49-F238E27FC236}">
              <a16:creationId xmlns:a16="http://schemas.microsoft.com/office/drawing/2014/main" id="{E4A47761-B5E7-4134-A33B-58F82B643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04985" y="103074"/>
          <a:ext cx="1893094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54429</xdr:colOff>
      <xdr:row>1</xdr:row>
      <xdr:rowOff>10885</xdr:rowOff>
    </xdr:from>
    <xdr:to>
      <xdr:col>8</xdr:col>
      <xdr:colOff>326572</xdr:colOff>
      <xdr:row>1</xdr:row>
      <xdr:rowOff>653143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57D835B1-B153-4121-B74B-F8728919A47F}"/>
            </a:ext>
          </a:extLst>
        </xdr:cNvPr>
        <xdr:cNvSpPr txBox="1"/>
      </xdr:nvSpPr>
      <xdr:spPr>
        <a:xfrm>
          <a:off x="54429" y="258535"/>
          <a:ext cx="14864443" cy="64225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地址：新北市五股區五權路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54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      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HACCP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第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168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號優良廠商 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100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年度通過台北縣盒餐工廠評鑑                </a:t>
          </a:r>
        </a:p>
        <a:p>
          <a:pPr>
            <a:lnSpc>
              <a:spcPct val="100000"/>
            </a:lnSpc>
            <a:spcBef>
              <a:spcPts val="100"/>
            </a:spcBef>
          </a:pP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服務電話：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02-2892-1301            </a:t>
          </a:r>
          <a:r>
            <a:rPr lang="en-US" altLang="zh-TW" sz="1300" baseline="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營養師：侯詩瑩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(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營養字第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010829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)                    </a:t>
          </a:r>
        </a:p>
        <a:p>
          <a:endParaRPr lang="zh-TW" altLang="en-US" sz="1300"/>
        </a:p>
      </xdr:txBody>
    </xdr:sp>
    <xdr:clientData/>
  </xdr:twoCellAnchor>
  <xdr:twoCellAnchor editAs="oneCell">
    <xdr:from>
      <xdr:col>13</xdr:col>
      <xdr:colOff>302193</xdr:colOff>
      <xdr:row>1</xdr:row>
      <xdr:rowOff>15308</xdr:rowOff>
    </xdr:from>
    <xdr:to>
      <xdr:col>15</xdr:col>
      <xdr:colOff>187893</xdr:colOff>
      <xdr:row>1</xdr:row>
      <xdr:rowOff>610053</xdr:rowOff>
    </xdr:to>
    <xdr:pic>
      <xdr:nvPicPr>
        <xdr:cNvPr id="6" name="圖片 6" descr="H:\桃源5\103學年度上學期菜單\菜單小圖片\sy_48415674888.jpg">
          <a:extLst>
            <a:ext uri="{FF2B5EF4-FFF2-40B4-BE49-F238E27FC236}">
              <a16:creationId xmlns:a16="http://schemas.microsoft.com/office/drawing/2014/main" id="{D1928DDA-F05C-4EFB-853B-B7017C066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9093" y="262958"/>
          <a:ext cx="647700" cy="594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328612</xdr:colOff>
      <xdr:row>29</xdr:row>
      <xdr:rowOff>138112</xdr:rowOff>
    </xdr:from>
    <xdr:ext cx="17293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文字方塊 6">
              <a:extLst>
                <a:ext uri="{FF2B5EF4-FFF2-40B4-BE49-F238E27FC236}">
                  <a16:creationId xmlns:a16="http://schemas.microsoft.com/office/drawing/2014/main" id="{0976E11A-8E98-4B48-AF60-DB4938DBFF52}"/>
                </a:ext>
              </a:extLst>
            </xdr:cNvPr>
            <xdr:cNvSpPr txBox="1"/>
          </xdr:nvSpPr>
          <xdr:spPr>
            <a:xfrm>
              <a:off x="10034587" y="14130337"/>
              <a:ext cx="1729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zh-TW" altLang="en-US" sz="1100" i="1">
                        <a:latin typeface="Cambria Math" panose="02040503050406030204" pitchFamily="18" charset="0"/>
                      </a:rPr>
                      <m:t>「</m:t>
                    </m:r>
                  </m:oMath>
                </m:oMathPara>
              </a14:m>
              <a:endParaRPr lang="zh-TW" altLang="en-US" sz="1100"/>
            </a:p>
          </xdr:txBody>
        </xdr:sp>
      </mc:Choice>
      <mc:Fallback xmlns="">
        <xdr:sp macro="" textlink="">
          <xdr:nvSpPr>
            <xdr:cNvPr id="7" name="文字方塊 6">
              <a:extLst>
                <a:ext uri="{FF2B5EF4-FFF2-40B4-BE49-F238E27FC236}">
                  <a16:creationId xmlns:a16="http://schemas.microsoft.com/office/drawing/2014/main" id="{0976E11A-8E98-4B48-AF60-DB4938DBFF52}"/>
                </a:ext>
              </a:extLst>
            </xdr:cNvPr>
            <xdr:cNvSpPr txBox="1"/>
          </xdr:nvSpPr>
          <xdr:spPr>
            <a:xfrm>
              <a:off x="10034587" y="14130337"/>
              <a:ext cx="1729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zh-TW" altLang="en-US" sz="1100" i="0">
                  <a:latin typeface="Cambria Math" panose="02040503050406030204" pitchFamily="18" charset="0"/>
                </a:rPr>
                <a:t>「</a:t>
              </a:r>
              <a:endParaRPr lang="zh-TW" altLang="en-U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145597</xdr:rowOff>
    </xdr:from>
    <xdr:to>
      <xdr:col>17</xdr:col>
      <xdr:colOff>0</xdr:colOff>
      <xdr:row>2</xdr:row>
      <xdr:rowOff>145597</xdr:rowOff>
    </xdr:to>
    <xdr:pic>
      <xdr:nvPicPr>
        <xdr:cNvPr id="2" name="Picture 44" descr="4">
          <a:extLst>
            <a:ext uri="{FF2B5EF4-FFF2-40B4-BE49-F238E27FC236}">
              <a16:creationId xmlns:a16="http://schemas.microsoft.com/office/drawing/2014/main" id="{AE636ECD-E146-40EA-A2CC-96693D65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68900" y="1174297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246969</xdr:colOff>
      <xdr:row>1</xdr:row>
      <xdr:rowOff>306161</xdr:rowOff>
    </xdr:from>
    <xdr:to>
      <xdr:col>13</xdr:col>
      <xdr:colOff>235063</xdr:colOff>
      <xdr:row>1</xdr:row>
      <xdr:rowOff>610961</xdr:rowOff>
    </xdr:to>
    <xdr:pic>
      <xdr:nvPicPr>
        <xdr:cNvPr id="3" name="Picture 44" descr="4">
          <a:extLst>
            <a:ext uri="{FF2B5EF4-FFF2-40B4-BE49-F238E27FC236}">
              <a16:creationId xmlns:a16="http://schemas.microsoft.com/office/drawing/2014/main" id="{CB10DDDC-4E02-475E-AB50-EDF17ADE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20294" y="553811"/>
          <a:ext cx="1921669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231660</xdr:colOff>
      <xdr:row>0</xdr:row>
      <xdr:rowOff>103074</xdr:rowOff>
    </xdr:from>
    <xdr:to>
      <xdr:col>13</xdr:col>
      <xdr:colOff>191179</xdr:colOff>
      <xdr:row>1</xdr:row>
      <xdr:rowOff>245949</xdr:rowOff>
    </xdr:to>
    <xdr:pic>
      <xdr:nvPicPr>
        <xdr:cNvPr id="4" name="Picture 1949" descr="1">
          <a:extLst>
            <a:ext uri="{FF2B5EF4-FFF2-40B4-BE49-F238E27FC236}">
              <a16:creationId xmlns:a16="http://schemas.microsoft.com/office/drawing/2014/main" id="{8B540B1A-C6A3-4F76-B1ED-4C07B839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04985" y="103074"/>
          <a:ext cx="1893094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54429</xdr:colOff>
      <xdr:row>1</xdr:row>
      <xdr:rowOff>10885</xdr:rowOff>
    </xdr:from>
    <xdr:to>
      <xdr:col>8</xdr:col>
      <xdr:colOff>326572</xdr:colOff>
      <xdr:row>1</xdr:row>
      <xdr:rowOff>653143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3714E14D-B68F-48FE-AA3F-5A9AA138C038}"/>
            </a:ext>
          </a:extLst>
        </xdr:cNvPr>
        <xdr:cNvSpPr txBox="1"/>
      </xdr:nvSpPr>
      <xdr:spPr>
        <a:xfrm>
          <a:off x="54429" y="258535"/>
          <a:ext cx="14864443" cy="64225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地址：新北市五股區五權路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54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      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HACCP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第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168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號優良廠商 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100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年度通過台北縣盒餐工廠評鑑                </a:t>
          </a:r>
        </a:p>
        <a:p>
          <a:pPr>
            <a:lnSpc>
              <a:spcPct val="100000"/>
            </a:lnSpc>
            <a:spcBef>
              <a:spcPts val="100"/>
            </a:spcBef>
          </a:pP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服務電話：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02-2892-1301            </a:t>
          </a:r>
          <a:r>
            <a:rPr lang="en-US" altLang="zh-TW" sz="1300" baseline="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營養師：侯詩瑩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(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營養字第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010829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)                    </a:t>
          </a:r>
        </a:p>
        <a:p>
          <a:endParaRPr lang="zh-TW" altLang="en-US" sz="1300"/>
        </a:p>
      </xdr:txBody>
    </xdr:sp>
    <xdr:clientData/>
  </xdr:twoCellAnchor>
  <xdr:twoCellAnchor editAs="oneCell">
    <xdr:from>
      <xdr:col>13</xdr:col>
      <xdr:colOff>302193</xdr:colOff>
      <xdr:row>1</xdr:row>
      <xdr:rowOff>15308</xdr:rowOff>
    </xdr:from>
    <xdr:to>
      <xdr:col>15</xdr:col>
      <xdr:colOff>187893</xdr:colOff>
      <xdr:row>1</xdr:row>
      <xdr:rowOff>610053</xdr:rowOff>
    </xdr:to>
    <xdr:pic>
      <xdr:nvPicPr>
        <xdr:cNvPr id="6" name="圖片 6" descr="H:\桃源5\103學年度上學期菜單\菜單小圖片\sy_48415674888.jpg">
          <a:extLst>
            <a:ext uri="{FF2B5EF4-FFF2-40B4-BE49-F238E27FC236}">
              <a16:creationId xmlns:a16="http://schemas.microsoft.com/office/drawing/2014/main" id="{253F1AE9-B45E-486D-B5B9-6C8C2236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9093" y="262958"/>
          <a:ext cx="647700" cy="594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328612</xdr:colOff>
      <xdr:row>29</xdr:row>
      <xdr:rowOff>138112</xdr:rowOff>
    </xdr:from>
    <xdr:ext cx="17293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文字方塊 6">
              <a:extLst>
                <a:ext uri="{FF2B5EF4-FFF2-40B4-BE49-F238E27FC236}">
                  <a16:creationId xmlns:a16="http://schemas.microsoft.com/office/drawing/2014/main" id="{6815749C-1127-4464-A829-0084D354C8C5}"/>
                </a:ext>
              </a:extLst>
            </xdr:cNvPr>
            <xdr:cNvSpPr txBox="1"/>
          </xdr:nvSpPr>
          <xdr:spPr>
            <a:xfrm>
              <a:off x="10034587" y="14130337"/>
              <a:ext cx="1729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zh-TW" altLang="en-US" sz="1100" i="1">
                        <a:latin typeface="Cambria Math" panose="02040503050406030204" pitchFamily="18" charset="0"/>
                      </a:rPr>
                      <m:t>「</m:t>
                    </m:r>
                  </m:oMath>
                </m:oMathPara>
              </a14:m>
              <a:endParaRPr lang="zh-TW" altLang="en-US" sz="1100"/>
            </a:p>
          </xdr:txBody>
        </xdr:sp>
      </mc:Choice>
      <mc:Fallback xmlns="">
        <xdr:sp macro="" textlink="">
          <xdr:nvSpPr>
            <xdr:cNvPr id="7" name="文字方塊 6">
              <a:extLst>
                <a:ext uri="{FF2B5EF4-FFF2-40B4-BE49-F238E27FC236}">
                  <a16:creationId xmlns:a16="http://schemas.microsoft.com/office/drawing/2014/main" id="{6815749C-1127-4464-A829-0084D354C8C5}"/>
                </a:ext>
              </a:extLst>
            </xdr:cNvPr>
            <xdr:cNvSpPr txBox="1"/>
          </xdr:nvSpPr>
          <xdr:spPr>
            <a:xfrm>
              <a:off x="10034587" y="14130337"/>
              <a:ext cx="1729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zh-TW" altLang="en-US" sz="1100" i="0">
                  <a:latin typeface="Cambria Math" panose="02040503050406030204" pitchFamily="18" charset="0"/>
                </a:rPr>
                <a:t>「</a:t>
              </a:r>
              <a:endParaRPr lang="zh-TW" altLang="en-US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145597</xdr:rowOff>
    </xdr:from>
    <xdr:to>
      <xdr:col>17</xdr:col>
      <xdr:colOff>0</xdr:colOff>
      <xdr:row>2</xdr:row>
      <xdr:rowOff>145597</xdr:rowOff>
    </xdr:to>
    <xdr:pic>
      <xdr:nvPicPr>
        <xdr:cNvPr id="2" name="Picture 44" descr="4">
          <a:extLst>
            <a:ext uri="{FF2B5EF4-FFF2-40B4-BE49-F238E27FC236}">
              <a16:creationId xmlns:a16="http://schemas.microsoft.com/office/drawing/2014/main" id="{DB17D0D6-7368-4364-81C7-446B937A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68900" y="1174297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246969</xdr:colOff>
      <xdr:row>1</xdr:row>
      <xdr:rowOff>306161</xdr:rowOff>
    </xdr:from>
    <xdr:to>
      <xdr:col>13</xdr:col>
      <xdr:colOff>235063</xdr:colOff>
      <xdr:row>1</xdr:row>
      <xdr:rowOff>610961</xdr:rowOff>
    </xdr:to>
    <xdr:pic>
      <xdr:nvPicPr>
        <xdr:cNvPr id="3" name="Picture 44" descr="4">
          <a:extLst>
            <a:ext uri="{FF2B5EF4-FFF2-40B4-BE49-F238E27FC236}">
              <a16:creationId xmlns:a16="http://schemas.microsoft.com/office/drawing/2014/main" id="{4820D683-B451-4913-AD75-09E721E6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20294" y="553811"/>
          <a:ext cx="1921669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231660</xdr:colOff>
      <xdr:row>0</xdr:row>
      <xdr:rowOff>103074</xdr:rowOff>
    </xdr:from>
    <xdr:to>
      <xdr:col>13</xdr:col>
      <xdr:colOff>191179</xdr:colOff>
      <xdr:row>1</xdr:row>
      <xdr:rowOff>245949</xdr:rowOff>
    </xdr:to>
    <xdr:pic>
      <xdr:nvPicPr>
        <xdr:cNvPr id="4" name="Picture 1949" descr="1">
          <a:extLst>
            <a:ext uri="{FF2B5EF4-FFF2-40B4-BE49-F238E27FC236}">
              <a16:creationId xmlns:a16="http://schemas.microsoft.com/office/drawing/2014/main" id="{3CAF245E-A2CB-425B-B79C-28E08BA4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04985" y="103074"/>
          <a:ext cx="1893094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54429</xdr:colOff>
      <xdr:row>1</xdr:row>
      <xdr:rowOff>10885</xdr:rowOff>
    </xdr:from>
    <xdr:to>
      <xdr:col>8</xdr:col>
      <xdr:colOff>326572</xdr:colOff>
      <xdr:row>1</xdr:row>
      <xdr:rowOff>653143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6611D1BF-10A4-4294-BE30-349CE7FBDDA6}"/>
            </a:ext>
          </a:extLst>
        </xdr:cNvPr>
        <xdr:cNvSpPr txBox="1"/>
      </xdr:nvSpPr>
      <xdr:spPr>
        <a:xfrm>
          <a:off x="54429" y="258535"/>
          <a:ext cx="14864443" cy="64225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地址：新北市五股區五權路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54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      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HACCP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第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168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號優良廠商 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100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年度通過台北縣盒餐工廠評鑑                </a:t>
          </a:r>
        </a:p>
        <a:p>
          <a:pPr>
            <a:lnSpc>
              <a:spcPct val="100000"/>
            </a:lnSpc>
            <a:spcBef>
              <a:spcPts val="100"/>
            </a:spcBef>
          </a:pP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服務電話：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02-2892-1301            </a:t>
          </a:r>
          <a:r>
            <a:rPr lang="en-US" altLang="zh-TW" sz="1300" baseline="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營養師：侯詩瑩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(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營養字第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010829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)                    </a:t>
          </a:r>
        </a:p>
        <a:p>
          <a:endParaRPr lang="zh-TW" altLang="en-US" sz="1300"/>
        </a:p>
      </xdr:txBody>
    </xdr:sp>
    <xdr:clientData/>
  </xdr:twoCellAnchor>
  <xdr:twoCellAnchor editAs="oneCell">
    <xdr:from>
      <xdr:col>13</xdr:col>
      <xdr:colOff>302193</xdr:colOff>
      <xdr:row>1</xdr:row>
      <xdr:rowOff>15308</xdr:rowOff>
    </xdr:from>
    <xdr:to>
      <xdr:col>15</xdr:col>
      <xdr:colOff>187893</xdr:colOff>
      <xdr:row>1</xdr:row>
      <xdr:rowOff>610053</xdr:rowOff>
    </xdr:to>
    <xdr:pic>
      <xdr:nvPicPr>
        <xdr:cNvPr id="6" name="圖片 6" descr="H:\桃源5\103學年度上學期菜單\菜單小圖片\sy_48415674888.jpg">
          <a:extLst>
            <a:ext uri="{FF2B5EF4-FFF2-40B4-BE49-F238E27FC236}">
              <a16:creationId xmlns:a16="http://schemas.microsoft.com/office/drawing/2014/main" id="{C29FD37A-F0AC-4000-9C55-B221B02A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9093" y="262958"/>
          <a:ext cx="647700" cy="594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328612</xdr:colOff>
      <xdr:row>29</xdr:row>
      <xdr:rowOff>138112</xdr:rowOff>
    </xdr:from>
    <xdr:ext cx="17293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文字方塊 6">
              <a:extLst>
                <a:ext uri="{FF2B5EF4-FFF2-40B4-BE49-F238E27FC236}">
                  <a16:creationId xmlns:a16="http://schemas.microsoft.com/office/drawing/2014/main" id="{A4668692-91B4-41FB-96FE-AFC9C1DD83CB}"/>
                </a:ext>
              </a:extLst>
            </xdr:cNvPr>
            <xdr:cNvSpPr txBox="1"/>
          </xdr:nvSpPr>
          <xdr:spPr>
            <a:xfrm>
              <a:off x="10034587" y="14130337"/>
              <a:ext cx="1729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zh-TW" altLang="en-US" sz="1100" i="1">
                        <a:latin typeface="Cambria Math" panose="02040503050406030204" pitchFamily="18" charset="0"/>
                      </a:rPr>
                      <m:t>「</m:t>
                    </m:r>
                  </m:oMath>
                </m:oMathPara>
              </a14:m>
              <a:endParaRPr lang="zh-TW" altLang="en-US" sz="1100"/>
            </a:p>
          </xdr:txBody>
        </xdr:sp>
      </mc:Choice>
      <mc:Fallback xmlns="">
        <xdr:sp macro="" textlink="">
          <xdr:nvSpPr>
            <xdr:cNvPr id="7" name="文字方塊 6">
              <a:extLst>
                <a:ext uri="{FF2B5EF4-FFF2-40B4-BE49-F238E27FC236}">
                  <a16:creationId xmlns:a16="http://schemas.microsoft.com/office/drawing/2014/main" id="{A4668692-91B4-41FB-96FE-AFC9C1DD83CB}"/>
                </a:ext>
              </a:extLst>
            </xdr:cNvPr>
            <xdr:cNvSpPr txBox="1"/>
          </xdr:nvSpPr>
          <xdr:spPr>
            <a:xfrm>
              <a:off x="10034587" y="14130337"/>
              <a:ext cx="1729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zh-TW" altLang="en-US" sz="1100" i="0">
                  <a:latin typeface="Cambria Math" panose="02040503050406030204" pitchFamily="18" charset="0"/>
                </a:rPr>
                <a:t>「</a:t>
              </a:r>
              <a:endParaRPr lang="zh-TW" altLang="en-US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145597</xdr:rowOff>
    </xdr:from>
    <xdr:to>
      <xdr:col>17</xdr:col>
      <xdr:colOff>0</xdr:colOff>
      <xdr:row>2</xdr:row>
      <xdr:rowOff>145597</xdr:rowOff>
    </xdr:to>
    <xdr:pic>
      <xdr:nvPicPr>
        <xdr:cNvPr id="5" name="Picture 44" descr="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0" y="594633"/>
          <a:ext cx="32112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246969</xdr:colOff>
      <xdr:row>1</xdr:row>
      <xdr:rowOff>306161</xdr:rowOff>
    </xdr:from>
    <xdr:to>
      <xdr:col>13</xdr:col>
      <xdr:colOff>235063</xdr:colOff>
      <xdr:row>1</xdr:row>
      <xdr:rowOff>610961</xdr:rowOff>
    </xdr:to>
    <xdr:pic>
      <xdr:nvPicPr>
        <xdr:cNvPr id="6" name="Picture 44" descr="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98063" y="556192"/>
          <a:ext cx="1714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231660</xdr:colOff>
      <xdr:row>0</xdr:row>
      <xdr:rowOff>103074</xdr:rowOff>
    </xdr:from>
    <xdr:to>
      <xdr:col>13</xdr:col>
      <xdr:colOff>191179</xdr:colOff>
      <xdr:row>1</xdr:row>
      <xdr:rowOff>245949</xdr:rowOff>
    </xdr:to>
    <xdr:pic>
      <xdr:nvPicPr>
        <xdr:cNvPr id="7" name="Picture 1949" descr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82754" y="103074"/>
          <a:ext cx="1685925" cy="392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54429</xdr:colOff>
      <xdr:row>1</xdr:row>
      <xdr:rowOff>10885</xdr:rowOff>
    </xdr:from>
    <xdr:to>
      <xdr:col>8</xdr:col>
      <xdr:colOff>326572</xdr:colOff>
      <xdr:row>1</xdr:row>
      <xdr:rowOff>653143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4429" y="246742"/>
          <a:ext cx="8436429" cy="64225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地址：新北市五股區五權路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54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      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HACCP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第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168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號優良廠商 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100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年度通過台北縣盒餐工廠評鑑                </a:t>
          </a:r>
        </a:p>
        <a:p>
          <a:pPr>
            <a:lnSpc>
              <a:spcPct val="100000"/>
            </a:lnSpc>
            <a:spcBef>
              <a:spcPts val="100"/>
            </a:spcBef>
          </a:pP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服務電話：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02-2892-1301            </a:t>
          </a:r>
          <a:r>
            <a:rPr lang="en-US" altLang="zh-TW" sz="1300" baseline="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營養師：侯詩瑩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(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營養字第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010829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)                    </a:t>
          </a:r>
        </a:p>
        <a:p>
          <a:endParaRPr lang="zh-TW" altLang="en-US" sz="1300"/>
        </a:p>
      </xdr:txBody>
    </xdr:sp>
    <xdr:clientData/>
  </xdr:twoCellAnchor>
  <xdr:twoCellAnchor editAs="oneCell">
    <xdr:from>
      <xdr:col>13</xdr:col>
      <xdr:colOff>302193</xdr:colOff>
      <xdr:row>1</xdr:row>
      <xdr:rowOff>15308</xdr:rowOff>
    </xdr:from>
    <xdr:to>
      <xdr:col>15</xdr:col>
      <xdr:colOff>187893</xdr:colOff>
      <xdr:row>1</xdr:row>
      <xdr:rowOff>610053</xdr:rowOff>
    </xdr:to>
    <xdr:pic>
      <xdr:nvPicPr>
        <xdr:cNvPr id="8" name="圖片 6" descr="H:\桃源5\103學年度上學期菜單\菜單小圖片\sy_48415674888.jpg">
          <a:extLst>
            <a:ext uri="{FF2B5EF4-FFF2-40B4-BE49-F238E27FC236}">
              <a16:creationId xmlns:a16="http://schemas.microsoft.com/office/drawing/2014/main" id="{3099B7C2-4387-2749-852E-45DE8F31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9693" y="265339"/>
          <a:ext cx="647700" cy="594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328612</xdr:colOff>
      <xdr:row>29</xdr:row>
      <xdr:rowOff>138112</xdr:rowOff>
    </xdr:from>
    <xdr:ext cx="17293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文字方塊 1">
              <a:extLst>
                <a:ext uri="{FF2B5EF4-FFF2-40B4-BE49-F238E27FC236}">
                  <a16:creationId xmlns:a16="http://schemas.microsoft.com/office/drawing/2014/main" id="{D454433A-3A69-4C28-9F62-516A3D3E9AD6}"/>
                </a:ext>
              </a:extLst>
            </xdr:cNvPr>
            <xdr:cNvSpPr txBox="1"/>
          </xdr:nvSpPr>
          <xdr:spPr>
            <a:xfrm>
              <a:off x="10028237" y="14044612"/>
              <a:ext cx="1729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zh-TW" altLang="en-US" sz="1100" i="1">
                        <a:latin typeface="Cambria Math" panose="02040503050406030204" pitchFamily="18" charset="0"/>
                      </a:rPr>
                      <m:t>「</m:t>
                    </m:r>
                  </m:oMath>
                </m:oMathPara>
              </a14:m>
              <a:endParaRPr lang="zh-TW" altLang="en-US" sz="1100"/>
            </a:p>
          </xdr:txBody>
        </xdr:sp>
      </mc:Choice>
      <mc:Fallback xmlns="">
        <xdr:sp macro="" textlink="">
          <xdr:nvSpPr>
            <xdr:cNvPr id="2" name="文字方塊 1">
              <a:extLst>
                <a:ext uri="{FF2B5EF4-FFF2-40B4-BE49-F238E27FC236}">
                  <a16:creationId xmlns:a16="http://schemas.microsoft.com/office/drawing/2014/main" id="{D454433A-3A69-4C28-9F62-516A3D3E9AD6}"/>
                </a:ext>
              </a:extLst>
            </xdr:cNvPr>
            <xdr:cNvSpPr txBox="1"/>
          </xdr:nvSpPr>
          <xdr:spPr>
            <a:xfrm>
              <a:off x="10028237" y="14044612"/>
              <a:ext cx="1729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zh-TW" altLang="en-US" sz="1100" i="0">
                  <a:latin typeface="Cambria Math" panose="02040503050406030204" pitchFamily="18" charset="0"/>
                </a:rPr>
                <a:t>「</a:t>
              </a:r>
              <a:endParaRPr lang="zh-TW" altLang="en-US" sz="11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145597</xdr:rowOff>
    </xdr:from>
    <xdr:to>
      <xdr:col>17</xdr:col>
      <xdr:colOff>0</xdr:colOff>
      <xdr:row>2</xdr:row>
      <xdr:rowOff>145597</xdr:rowOff>
    </xdr:to>
    <xdr:pic>
      <xdr:nvPicPr>
        <xdr:cNvPr id="2" name="Picture 44" descr="4">
          <a:extLst>
            <a:ext uri="{FF2B5EF4-FFF2-40B4-BE49-F238E27FC236}">
              <a16:creationId xmlns:a16="http://schemas.microsoft.com/office/drawing/2014/main" id="{588A0765-203C-46D9-A8FB-34011D84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68900" y="1174297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246969</xdr:colOff>
      <xdr:row>1</xdr:row>
      <xdr:rowOff>306161</xdr:rowOff>
    </xdr:from>
    <xdr:to>
      <xdr:col>13</xdr:col>
      <xdr:colOff>235063</xdr:colOff>
      <xdr:row>1</xdr:row>
      <xdr:rowOff>610961</xdr:rowOff>
    </xdr:to>
    <xdr:pic>
      <xdr:nvPicPr>
        <xdr:cNvPr id="3" name="Picture 44" descr="4">
          <a:extLst>
            <a:ext uri="{FF2B5EF4-FFF2-40B4-BE49-F238E27FC236}">
              <a16:creationId xmlns:a16="http://schemas.microsoft.com/office/drawing/2014/main" id="{58835104-E24F-4B37-A308-FFD5EA11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20294" y="553811"/>
          <a:ext cx="1921669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231660</xdr:colOff>
      <xdr:row>0</xdr:row>
      <xdr:rowOff>103074</xdr:rowOff>
    </xdr:from>
    <xdr:to>
      <xdr:col>13</xdr:col>
      <xdr:colOff>191179</xdr:colOff>
      <xdr:row>1</xdr:row>
      <xdr:rowOff>245949</xdr:rowOff>
    </xdr:to>
    <xdr:pic>
      <xdr:nvPicPr>
        <xdr:cNvPr id="4" name="Picture 1949" descr="1">
          <a:extLst>
            <a:ext uri="{FF2B5EF4-FFF2-40B4-BE49-F238E27FC236}">
              <a16:creationId xmlns:a16="http://schemas.microsoft.com/office/drawing/2014/main" id="{84A372CD-9EC4-492E-8902-79018464C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04985" y="103074"/>
          <a:ext cx="1893094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54429</xdr:colOff>
      <xdr:row>1</xdr:row>
      <xdr:rowOff>10885</xdr:rowOff>
    </xdr:from>
    <xdr:to>
      <xdr:col>8</xdr:col>
      <xdr:colOff>326572</xdr:colOff>
      <xdr:row>1</xdr:row>
      <xdr:rowOff>653143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778BF81C-7E80-4588-8073-B0B6292F2571}"/>
            </a:ext>
          </a:extLst>
        </xdr:cNvPr>
        <xdr:cNvSpPr txBox="1"/>
      </xdr:nvSpPr>
      <xdr:spPr>
        <a:xfrm>
          <a:off x="54429" y="258535"/>
          <a:ext cx="14864443" cy="64225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地址：新北市五股區五權路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54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      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HACCP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第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168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號優良廠商 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100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年度通過台北縣盒餐工廠評鑑                </a:t>
          </a:r>
        </a:p>
        <a:p>
          <a:pPr>
            <a:lnSpc>
              <a:spcPct val="100000"/>
            </a:lnSpc>
            <a:spcBef>
              <a:spcPts val="100"/>
            </a:spcBef>
          </a:pP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服務電話：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02-2892-1301            </a:t>
          </a:r>
          <a:r>
            <a:rPr lang="en-US" altLang="zh-TW" sz="1300" baseline="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營養師：侯詩瑩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(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營養字第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010829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)                    </a:t>
          </a:r>
        </a:p>
        <a:p>
          <a:endParaRPr lang="zh-TW" altLang="en-US" sz="1300"/>
        </a:p>
      </xdr:txBody>
    </xdr:sp>
    <xdr:clientData/>
  </xdr:twoCellAnchor>
  <xdr:twoCellAnchor editAs="oneCell">
    <xdr:from>
      <xdr:col>13</xdr:col>
      <xdr:colOff>302193</xdr:colOff>
      <xdr:row>1</xdr:row>
      <xdr:rowOff>15308</xdr:rowOff>
    </xdr:from>
    <xdr:to>
      <xdr:col>15</xdr:col>
      <xdr:colOff>187893</xdr:colOff>
      <xdr:row>1</xdr:row>
      <xdr:rowOff>610053</xdr:rowOff>
    </xdr:to>
    <xdr:pic>
      <xdr:nvPicPr>
        <xdr:cNvPr id="6" name="圖片 6" descr="H:\桃源5\103學年度上學期菜單\菜單小圖片\sy_48415674888.jpg">
          <a:extLst>
            <a:ext uri="{FF2B5EF4-FFF2-40B4-BE49-F238E27FC236}">
              <a16:creationId xmlns:a16="http://schemas.microsoft.com/office/drawing/2014/main" id="{DE848ABC-821A-4F20-B367-B903EBC9B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9093" y="262958"/>
          <a:ext cx="647700" cy="594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328612</xdr:colOff>
      <xdr:row>29</xdr:row>
      <xdr:rowOff>138112</xdr:rowOff>
    </xdr:from>
    <xdr:ext cx="17293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文字方塊 6">
              <a:extLst>
                <a:ext uri="{FF2B5EF4-FFF2-40B4-BE49-F238E27FC236}">
                  <a16:creationId xmlns:a16="http://schemas.microsoft.com/office/drawing/2014/main" id="{F512E682-9DE3-4B00-B381-AFC0AC3DB66D}"/>
                </a:ext>
              </a:extLst>
            </xdr:cNvPr>
            <xdr:cNvSpPr txBox="1"/>
          </xdr:nvSpPr>
          <xdr:spPr>
            <a:xfrm>
              <a:off x="10034587" y="14130337"/>
              <a:ext cx="1729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zh-TW" altLang="en-US" sz="1100" i="1">
                        <a:latin typeface="Cambria Math" panose="02040503050406030204" pitchFamily="18" charset="0"/>
                      </a:rPr>
                      <m:t>「</m:t>
                    </m:r>
                  </m:oMath>
                </m:oMathPara>
              </a14:m>
              <a:endParaRPr lang="zh-TW" altLang="en-US" sz="1100"/>
            </a:p>
          </xdr:txBody>
        </xdr:sp>
      </mc:Choice>
      <mc:Fallback xmlns="">
        <xdr:sp macro="" textlink="">
          <xdr:nvSpPr>
            <xdr:cNvPr id="7" name="文字方塊 6">
              <a:extLst>
                <a:ext uri="{FF2B5EF4-FFF2-40B4-BE49-F238E27FC236}">
                  <a16:creationId xmlns:a16="http://schemas.microsoft.com/office/drawing/2014/main" id="{F512E682-9DE3-4B00-B381-AFC0AC3DB66D}"/>
                </a:ext>
              </a:extLst>
            </xdr:cNvPr>
            <xdr:cNvSpPr txBox="1"/>
          </xdr:nvSpPr>
          <xdr:spPr>
            <a:xfrm>
              <a:off x="10034587" y="14130337"/>
              <a:ext cx="1729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zh-TW" altLang="en-US" sz="1100" i="0">
                  <a:latin typeface="Cambria Math" panose="02040503050406030204" pitchFamily="18" charset="0"/>
                </a:rPr>
                <a:t>「</a:t>
              </a:r>
              <a:endParaRPr lang="zh-TW" altLang="en-US" sz="11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145597</xdr:rowOff>
    </xdr:from>
    <xdr:to>
      <xdr:col>17</xdr:col>
      <xdr:colOff>0</xdr:colOff>
      <xdr:row>2</xdr:row>
      <xdr:rowOff>145597</xdr:rowOff>
    </xdr:to>
    <xdr:pic>
      <xdr:nvPicPr>
        <xdr:cNvPr id="2" name="Picture 44" descr="4">
          <a:extLst>
            <a:ext uri="{FF2B5EF4-FFF2-40B4-BE49-F238E27FC236}">
              <a16:creationId xmlns:a16="http://schemas.microsoft.com/office/drawing/2014/main" id="{567ADB5D-6D46-4F7F-84CE-A4E3BBE84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68900" y="1174297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246969</xdr:colOff>
      <xdr:row>1</xdr:row>
      <xdr:rowOff>306161</xdr:rowOff>
    </xdr:from>
    <xdr:to>
      <xdr:col>13</xdr:col>
      <xdr:colOff>235063</xdr:colOff>
      <xdr:row>1</xdr:row>
      <xdr:rowOff>610961</xdr:rowOff>
    </xdr:to>
    <xdr:pic>
      <xdr:nvPicPr>
        <xdr:cNvPr id="3" name="Picture 44" descr="4">
          <a:extLst>
            <a:ext uri="{FF2B5EF4-FFF2-40B4-BE49-F238E27FC236}">
              <a16:creationId xmlns:a16="http://schemas.microsoft.com/office/drawing/2014/main" id="{55898C59-DE1A-4B71-800D-52B37E85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20294" y="553811"/>
          <a:ext cx="1921669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231660</xdr:colOff>
      <xdr:row>0</xdr:row>
      <xdr:rowOff>103074</xdr:rowOff>
    </xdr:from>
    <xdr:to>
      <xdr:col>13</xdr:col>
      <xdr:colOff>191179</xdr:colOff>
      <xdr:row>1</xdr:row>
      <xdr:rowOff>245949</xdr:rowOff>
    </xdr:to>
    <xdr:pic>
      <xdr:nvPicPr>
        <xdr:cNvPr id="4" name="Picture 1949" descr="1">
          <a:extLst>
            <a:ext uri="{FF2B5EF4-FFF2-40B4-BE49-F238E27FC236}">
              <a16:creationId xmlns:a16="http://schemas.microsoft.com/office/drawing/2014/main" id="{17889D75-E1DA-4CB5-8C7B-09759C4F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04985" y="103074"/>
          <a:ext cx="1893094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54429</xdr:colOff>
      <xdr:row>1</xdr:row>
      <xdr:rowOff>10885</xdr:rowOff>
    </xdr:from>
    <xdr:to>
      <xdr:col>8</xdr:col>
      <xdr:colOff>326572</xdr:colOff>
      <xdr:row>1</xdr:row>
      <xdr:rowOff>653143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BDC2EBA6-3C8D-4B86-85F4-3F43D46A5F47}"/>
            </a:ext>
          </a:extLst>
        </xdr:cNvPr>
        <xdr:cNvSpPr txBox="1"/>
      </xdr:nvSpPr>
      <xdr:spPr>
        <a:xfrm>
          <a:off x="54429" y="258535"/>
          <a:ext cx="14864443" cy="64225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地址：新北市五股區五權路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54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      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HACCP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第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168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號優良廠商 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100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年度通過台北縣盒餐工廠評鑑                </a:t>
          </a:r>
        </a:p>
        <a:p>
          <a:pPr>
            <a:lnSpc>
              <a:spcPct val="100000"/>
            </a:lnSpc>
            <a:spcBef>
              <a:spcPts val="100"/>
            </a:spcBef>
          </a:pP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服務電話：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02-2892-1301            </a:t>
          </a:r>
          <a:r>
            <a:rPr lang="en-US" altLang="zh-TW" sz="1300" baseline="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營養師：侯詩瑩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(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營養字第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010829</a:t>
          </a:r>
          <a:r>
            <a:rPr lang="zh-TW" altLang="en-US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</a:t>
          </a:r>
          <a:r>
            <a:rPr lang="en-US" altLang="zh-TW" sz="13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)                    </a:t>
          </a:r>
        </a:p>
        <a:p>
          <a:endParaRPr lang="zh-TW" altLang="en-US" sz="1300"/>
        </a:p>
      </xdr:txBody>
    </xdr:sp>
    <xdr:clientData/>
  </xdr:twoCellAnchor>
  <xdr:twoCellAnchor editAs="oneCell">
    <xdr:from>
      <xdr:col>13</xdr:col>
      <xdr:colOff>302193</xdr:colOff>
      <xdr:row>1</xdr:row>
      <xdr:rowOff>15308</xdr:rowOff>
    </xdr:from>
    <xdr:to>
      <xdr:col>15</xdr:col>
      <xdr:colOff>187893</xdr:colOff>
      <xdr:row>1</xdr:row>
      <xdr:rowOff>610053</xdr:rowOff>
    </xdr:to>
    <xdr:pic>
      <xdr:nvPicPr>
        <xdr:cNvPr id="6" name="圖片 6" descr="H:\桃源5\103學年度上學期菜單\菜單小圖片\sy_48415674888.jpg">
          <a:extLst>
            <a:ext uri="{FF2B5EF4-FFF2-40B4-BE49-F238E27FC236}">
              <a16:creationId xmlns:a16="http://schemas.microsoft.com/office/drawing/2014/main" id="{7B4BA85B-665B-43E5-9F19-B7ABF5ACB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9093" y="262958"/>
          <a:ext cx="647700" cy="594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328612</xdr:colOff>
      <xdr:row>29</xdr:row>
      <xdr:rowOff>138112</xdr:rowOff>
    </xdr:from>
    <xdr:ext cx="17293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文字方塊 6">
              <a:extLst>
                <a:ext uri="{FF2B5EF4-FFF2-40B4-BE49-F238E27FC236}">
                  <a16:creationId xmlns:a16="http://schemas.microsoft.com/office/drawing/2014/main" id="{E5CA3FE9-829A-4194-8DFF-51BC568D1D0A}"/>
                </a:ext>
              </a:extLst>
            </xdr:cNvPr>
            <xdr:cNvSpPr txBox="1"/>
          </xdr:nvSpPr>
          <xdr:spPr>
            <a:xfrm>
              <a:off x="10034587" y="14130337"/>
              <a:ext cx="1729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zh-TW" altLang="en-US" sz="1100" i="1">
                        <a:latin typeface="Cambria Math" panose="02040503050406030204" pitchFamily="18" charset="0"/>
                      </a:rPr>
                      <m:t>「</m:t>
                    </m:r>
                  </m:oMath>
                </m:oMathPara>
              </a14:m>
              <a:endParaRPr lang="zh-TW" altLang="en-US" sz="1100"/>
            </a:p>
          </xdr:txBody>
        </xdr:sp>
      </mc:Choice>
      <mc:Fallback xmlns="">
        <xdr:sp macro="" textlink="">
          <xdr:nvSpPr>
            <xdr:cNvPr id="7" name="文字方塊 6">
              <a:extLst>
                <a:ext uri="{FF2B5EF4-FFF2-40B4-BE49-F238E27FC236}">
                  <a16:creationId xmlns:a16="http://schemas.microsoft.com/office/drawing/2014/main" id="{E5CA3FE9-829A-4194-8DFF-51BC568D1D0A}"/>
                </a:ext>
              </a:extLst>
            </xdr:cNvPr>
            <xdr:cNvSpPr txBox="1"/>
          </xdr:nvSpPr>
          <xdr:spPr>
            <a:xfrm>
              <a:off x="10034587" y="14130337"/>
              <a:ext cx="1729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zh-TW" altLang="en-US" sz="1100" i="0">
                  <a:latin typeface="Cambria Math" panose="02040503050406030204" pitchFamily="18" charset="0"/>
                </a:rPr>
                <a:t>「</a:t>
              </a:r>
              <a:endParaRPr lang="zh-TW" altLang="en-US" sz="1100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145597</xdr:rowOff>
    </xdr:from>
    <xdr:to>
      <xdr:col>18</xdr:col>
      <xdr:colOff>0</xdr:colOff>
      <xdr:row>2</xdr:row>
      <xdr:rowOff>145597</xdr:rowOff>
    </xdr:to>
    <xdr:pic>
      <xdr:nvPicPr>
        <xdr:cNvPr id="2" name="Picture 44" descr="4">
          <a:extLst>
            <a:ext uri="{FF2B5EF4-FFF2-40B4-BE49-F238E27FC236}">
              <a16:creationId xmlns:a16="http://schemas.microsoft.com/office/drawing/2014/main" id="{E93D43AB-774E-48F6-A514-DF8470744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4060" y="1181917"/>
          <a:ext cx="13030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485096</xdr:colOff>
      <xdr:row>1</xdr:row>
      <xdr:rowOff>306161</xdr:rowOff>
    </xdr:from>
    <xdr:to>
      <xdr:col>15</xdr:col>
      <xdr:colOff>92189</xdr:colOff>
      <xdr:row>1</xdr:row>
      <xdr:rowOff>610961</xdr:rowOff>
    </xdr:to>
    <xdr:pic>
      <xdr:nvPicPr>
        <xdr:cNvPr id="3" name="Picture 44" descr="4">
          <a:extLst>
            <a:ext uri="{FF2B5EF4-FFF2-40B4-BE49-F238E27FC236}">
              <a16:creationId xmlns:a16="http://schemas.microsoft.com/office/drawing/2014/main" id="{F796A99D-7EFB-47D5-A94A-484CC930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69627" y="556192"/>
          <a:ext cx="1714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517411</xdr:colOff>
      <xdr:row>0</xdr:row>
      <xdr:rowOff>103074</xdr:rowOff>
    </xdr:from>
    <xdr:to>
      <xdr:col>15</xdr:col>
      <xdr:colOff>95929</xdr:colOff>
      <xdr:row>1</xdr:row>
      <xdr:rowOff>245949</xdr:rowOff>
    </xdr:to>
    <xdr:pic>
      <xdr:nvPicPr>
        <xdr:cNvPr id="4" name="Picture 1949" descr="1">
          <a:extLst>
            <a:ext uri="{FF2B5EF4-FFF2-40B4-BE49-F238E27FC236}">
              <a16:creationId xmlns:a16="http://schemas.microsoft.com/office/drawing/2014/main" id="{5433A40A-C4A9-4800-9502-AA32C68A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01942" y="103074"/>
          <a:ext cx="1685925" cy="392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54429</xdr:colOff>
      <xdr:row>1</xdr:row>
      <xdr:rowOff>10885</xdr:rowOff>
    </xdr:from>
    <xdr:to>
      <xdr:col>9</xdr:col>
      <xdr:colOff>326572</xdr:colOff>
      <xdr:row>1</xdr:row>
      <xdr:rowOff>653143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D4B6EB1A-27FE-4FCD-91AF-CD7A82A2387D}"/>
            </a:ext>
          </a:extLst>
        </xdr:cNvPr>
        <xdr:cNvSpPr txBox="1"/>
      </xdr:nvSpPr>
      <xdr:spPr>
        <a:xfrm>
          <a:off x="54429" y="262345"/>
          <a:ext cx="7655923" cy="64225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地址：新北市五股區五權路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54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      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HACCP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第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168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號優良廠商 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100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年度通過台北縣盒餐工廠評鑑                </a:t>
          </a:r>
        </a:p>
        <a:p>
          <a:pPr>
            <a:lnSpc>
              <a:spcPct val="100000"/>
            </a:lnSpc>
            <a:spcBef>
              <a:spcPts val="100"/>
            </a:spcBef>
          </a:pP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服務電話：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02-2892-1301            </a:t>
          </a:r>
          <a:r>
            <a:rPr lang="en-US" altLang="zh-TW" sz="1300" baseline="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zh-TW" altLang="en-US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營養師：</a:t>
          </a:r>
          <a:r>
            <a:rPr lang="zh-TW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侯詩瑩 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(</a:t>
          </a:r>
          <a:r>
            <a:rPr lang="zh-TW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營養字第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010829</a:t>
          </a:r>
          <a:r>
            <a:rPr lang="zh-TW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號</a:t>
          </a:r>
          <a:r>
            <a:rPr lang="en-US" altLang="zh-TW" sz="13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) </a:t>
          </a:r>
        </a:p>
        <a:p>
          <a:endParaRPr lang="zh-TW" altLang="en-US" sz="1300"/>
        </a:p>
      </xdr:txBody>
    </xdr:sp>
    <xdr:clientData/>
  </xdr:twoCellAnchor>
  <xdr:twoCellAnchor editAs="oneCell">
    <xdr:from>
      <xdr:col>15</xdr:col>
      <xdr:colOff>218849</xdr:colOff>
      <xdr:row>1</xdr:row>
      <xdr:rowOff>27214</xdr:rowOff>
    </xdr:from>
    <xdr:to>
      <xdr:col>17</xdr:col>
      <xdr:colOff>104550</xdr:colOff>
      <xdr:row>1</xdr:row>
      <xdr:rowOff>621959</xdr:rowOff>
    </xdr:to>
    <xdr:pic>
      <xdr:nvPicPr>
        <xdr:cNvPr id="6" name="圖片 6" descr="H:\桃源5\103學年度上學期菜單\菜單小圖片\sy_48415674888.jpg">
          <a:extLst>
            <a:ext uri="{FF2B5EF4-FFF2-40B4-BE49-F238E27FC236}">
              <a16:creationId xmlns:a16="http://schemas.microsoft.com/office/drawing/2014/main" id="{1C4725B5-8DDA-476B-B01F-AADE91C7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0787" y="277245"/>
          <a:ext cx="647701" cy="594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3"/>
  <sheetViews>
    <sheetView view="pageBreakPreview" topLeftCell="D3" zoomScale="60" zoomScaleNormal="70" workbookViewId="0">
      <selection activeCell="K5" sqref="K5:Q5"/>
    </sheetView>
  </sheetViews>
  <sheetFormatPr defaultColWidth="9" defaultRowHeight="19.5"/>
  <cols>
    <col min="1" max="1" width="3.6328125" style="73" customWidth="1"/>
    <col min="2" max="2" width="3" style="73" customWidth="1"/>
    <col min="3" max="3" width="48.7265625" style="73" customWidth="1"/>
    <col min="4" max="4" width="34.7265625" style="73" customWidth="1"/>
    <col min="5" max="5" width="39.08984375" style="73" customWidth="1"/>
    <col min="6" max="6" width="26" style="73" customWidth="1"/>
    <col min="7" max="7" width="34.90625" style="73" customWidth="1"/>
    <col min="8" max="9" width="7.6328125" style="73" customWidth="1"/>
    <col min="10" max="10" width="10.36328125" style="73" customWidth="1"/>
    <col min="11" max="17" width="5" style="69" customWidth="1"/>
    <col min="18" max="16384" width="9" style="71"/>
  </cols>
  <sheetData>
    <row r="1" spans="1:30" s="51" customFormat="1">
      <c r="A1" s="325" t="s">
        <v>87</v>
      </c>
      <c r="B1" s="326"/>
      <c r="C1" s="326"/>
      <c r="D1" s="326"/>
      <c r="E1" s="326"/>
      <c r="F1" s="326"/>
      <c r="G1" s="326"/>
      <c r="H1" s="326"/>
      <c r="I1" s="49"/>
      <c r="J1" s="49"/>
      <c r="K1" s="50"/>
      <c r="L1" s="50"/>
      <c r="M1" s="50"/>
      <c r="N1" s="50"/>
      <c r="O1" s="50"/>
      <c r="P1" s="50"/>
      <c r="Q1" s="50"/>
    </row>
    <row r="2" spans="1:30" s="58" customFormat="1" ht="62.15" customHeight="1" thickBot="1">
      <c r="A2" s="52"/>
      <c r="B2" s="53"/>
      <c r="C2" s="54"/>
      <c r="D2" s="53"/>
      <c r="E2" s="53"/>
      <c r="F2" s="55" t="s">
        <v>0</v>
      </c>
      <c r="G2" s="53"/>
      <c r="H2" s="53"/>
      <c r="I2" s="53"/>
      <c r="J2" s="53"/>
      <c r="K2" s="56"/>
      <c r="L2" s="56"/>
      <c r="M2" s="56"/>
      <c r="N2" s="56"/>
      <c r="O2" s="57"/>
      <c r="P2" s="57"/>
      <c r="Q2" s="57"/>
    </row>
    <row r="3" spans="1:30" s="59" customFormat="1" ht="18.75" customHeight="1">
      <c r="A3" s="327" t="s">
        <v>9</v>
      </c>
      <c r="B3" s="329" t="s">
        <v>10</v>
      </c>
      <c r="C3" s="331" t="s">
        <v>11</v>
      </c>
      <c r="D3" s="331" t="s">
        <v>12</v>
      </c>
      <c r="E3" s="331" t="s">
        <v>13</v>
      </c>
      <c r="F3" s="331" t="s">
        <v>14</v>
      </c>
      <c r="G3" s="319" t="s">
        <v>15</v>
      </c>
      <c r="H3" s="319" t="s">
        <v>16</v>
      </c>
      <c r="I3" s="319" t="s">
        <v>380</v>
      </c>
      <c r="J3" s="321" t="s">
        <v>401</v>
      </c>
      <c r="K3" s="323" t="s">
        <v>44</v>
      </c>
      <c r="L3" s="312" t="s">
        <v>45</v>
      </c>
      <c r="M3" s="312" t="s">
        <v>17</v>
      </c>
      <c r="N3" s="312" t="s">
        <v>18</v>
      </c>
      <c r="O3" s="312" t="s">
        <v>19</v>
      </c>
      <c r="P3" s="312" t="s">
        <v>20</v>
      </c>
      <c r="Q3" s="291" t="s">
        <v>21</v>
      </c>
    </row>
    <row r="4" spans="1:30" s="59" customFormat="1" ht="95.25" customHeight="1" thickBot="1">
      <c r="A4" s="328"/>
      <c r="B4" s="330"/>
      <c r="C4" s="320"/>
      <c r="D4" s="320"/>
      <c r="E4" s="320"/>
      <c r="F4" s="320"/>
      <c r="G4" s="320"/>
      <c r="H4" s="320"/>
      <c r="I4" s="320"/>
      <c r="J4" s="322"/>
      <c r="K4" s="324"/>
      <c r="L4" s="313"/>
      <c r="M4" s="313"/>
      <c r="N4" s="313"/>
      <c r="O4" s="313"/>
      <c r="P4" s="313"/>
      <c r="Q4" s="292" t="s">
        <v>22</v>
      </c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</row>
    <row r="5" spans="1:30" s="61" customFormat="1" ht="57.75" customHeight="1">
      <c r="A5" s="118">
        <v>44927</v>
      </c>
      <c r="B5" s="111" t="s">
        <v>36</v>
      </c>
      <c r="C5" s="314" t="s">
        <v>88</v>
      </c>
      <c r="D5" s="314"/>
      <c r="E5" s="314"/>
      <c r="F5" s="314"/>
      <c r="G5" s="314"/>
      <c r="H5" s="119"/>
      <c r="I5" s="119"/>
      <c r="J5" s="119"/>
      <c r="K5" s="120">
        <v>0</v>
      </c>
      <c r="L5" s="120">
        <v>0</v>
      </c>
      <c r="M5" s="120">
        <v>0</v>
      </c>
      <c r="N5" s="120">
        <f>IF(I5="鮮奶",0.8,0)</f>
        <v>0</v>
      </c>
      <c r="O5" s="120">
        <v>0</v>
      </c>
      <c r="P5" s="120">
        <f>IF(H5="水果",1,0)</f>
        <v>0</v>
      </c>
      <c r="Q5" s="121">
        <v>0</v>
      </c>
    </row>
    <row r="6" spans="1:30" s="61" customFormat="1" ht="71.25" customHeight="1">
      <c r="A6" s="92">
        <f>A5+1</f>
        <v>44928</v>
      </c>
      <c r="B6" s="62" t="s">
        <v>37</v>
      </c>
      <c r="C6" s="281" t="s">
        <v>388</v>
      </c>
      <c r="D6" s="281" t="s">
        <v>291</v>
      </c>
      <c r="E6" s="281" t="s">
        <v>292</v>
      </c>
      <c r="F6" s="161" t="s">
        <v>95</v>
      </c>
      <c r="G6" s="281" t="s">
        <v>293</v>
      </c>
      <c r="H6" s="63"/>
      <c r="I6" s="63" t="s">
        <v>286</v>
      </c>
      <c r="J6" s="63"/>
      <c r="K6" s="64">
        <v>4</v>
      </c>
      <c r="L6" s="64">
        <v>2.2000000000000002</v>
      </c>
      <c r="M6" s="64">
        <v>2.1</v>
      </c>
      <c r="N6" s="64">
        <f t="shared" ref="N6:N29" si="0">IF(I6="鮮奶",0.8,0)</f>
        <v>0.8</v>
      </c>
      <c r="O6" s="64">
        <v>2.5</v>
      </c>
      <c r="P6" s="64">
        <f t="shared" ref="P6:P29" si="1">IF(H6="水果",1,0)</f>
        <v>0</v>
      </c>
      <c r="Q6" s="101">
        <f t="shared" ref="Q6:Q29" si="2">K6*70+L6*75+M6*25+N6*150+O6*45+P6*60</f>
        <v>730</v>
      </c>
    </row>
    <row r="7" spans="1:30" s="61" customFormat="1" ht="66.75" customHeight="1">
      <c r="A7" s="92">
        <f>A6+1</f>
        <v>44929</v>
      </c>
      <c r="B7" s="62" t="s">
        <v>38</v>
      </c>
      <c r="C7" s="161" t="s">
        <v>295</v>
      </c>
      <c r="D7" s="281" t="s">
        <v>296</v>
      </c>
      <c r="E7" s="281" t="s">
        <v>297</v>
      </c>
      <c r="F7" s="161" t="s">
        <v>99</v>
      </c>
      <c r="G7" s="281" t="s">
        <v>298</v>
      </c>
      <c r="H7" s="63" t="s">
        <v>288</v>
      </c>
      <c r="I7" s="63"/>
      <c r="J7" s="63"/>
      <c r="K7" s="64">
        <v>4.2</v>
      </c>
      <c r="L7" s="64">
        <v>2.6</v>
      </c>
      <c r="M7" s="64">
        <v>1.8</v>
      </c>
      <c r="N7" s="64">
        <f t="shared" si="0"/>
        <v>0</v>
      </c>
      <c r="O7" s="64">
        <v>2.5</v>
      </c>
      <c r="P7" s="64">
        <f t="shared" si="1"/>
        <v>1</v>
      </c>
      <c r="Q7" s="101">
        <f t="shared" si="2"/>
        <v>706.5</v>
      </c>
    </row>
    <row r="8" spans="1:30" s="61" customFormat="1" ht="59.25" customHeight="1">
      <c r="A8" s="92">
        <f>A7+1</f>
        <v>44930</v>
      </c>
      <c r="B8" s="62" t="s">
        <v>4</v>
      </c>
      <c r="C8" s="161" t="s">
        <v>66</v>
      </c>
      <c r="D8" s="281" t="s">
        <v>299</v>
      </c>
      <c r="E8" s="281" t="s">
        <v>345</v>
      </c>
      <c r="F8" s="161" t="s">
        <v>92</v>
      </c>
      <c r="G8" s="281" t="s">
        <v>300</v>
      </c>
      <c r="H8" s="63" t="s">
        <v>288</v>
      </c>
      <c r="I8" s="63"/>
      <c r="J8" s="63"/>
      <c r="K8" s="64">
        <v>4.0999999999999996</v>
      </c>
      <c r="L8" s="64">
        <v>2.7</v>
      </c>
      <c r="M8" s="64">
        <v>1.2</v>
      </c>
      <c r="N8" s="64">
        <f t="shared" si="0"/>
        <v>0</v>
      </c>
      <c r="O8" s="64">
        <v>2.5</v>
      </c>
      <c r="P8" s="64">
        <f t="shared" si="1"/>
        <v>1</v>
      </c>
      <c r="Q8" s="101">
        <f t="shared" si="2"/>
        <v>692</v>
      </c>
    </row>
    <row r="9" spans="1:30" s="66" customFormat="1" ht="59.25" customHeight="1" thickBot="1">
      <c r="A9" s="102">
        <f>A8+1</f>
        <v>44931</v>
      </c>
      <c r="B9" s="65" t="s">
        <v>5</v>
      </c>
      <c r="C9" s="164" t="s">
        <v>96</v>
      </c>
      <c r="D9" s="282" t="s">
        <v>352</v>
      </c>
      <c r="E9" s="282" t="s">
        <v>301</v>
      </c>
      <c r="F9" s="164" t="s">
        <v>65</v>
      </c>
      <c r="G9" s="282" t="s">
        <v>302</v>
      </c>
      <c r="H9" s="103" t="s">
        <v>288</v>
      </c>
      <c r="I9" s="104"/>
      <c r="J9" s="104"/>
      <c r="K9" s="105">
        <v>4.8</v>
      </c>
      <c r="L9" s="105">
        <v>2.1</v>
      </c>
      <c r="M9" s="105">
        <v>1.2</v>
      </c>
      <c r="N9" s="105">
        <f t="shared" si="0"/>
        <v>0</v>
      </c>
      <c r="O9" s="105">
        <v>2.8</v>
      </c>
      <c r="P9" s="105">
        <f t="shared" si="1"/>
        <v>1</v>
      </c>
      <c r="Q9" s="106">
        <f t="shared" si="2"/>
        <v>709.5</v>
      </c>
      <c r="AB9" s="183"/>
    </row>
    <row r="10" spans="1:30" s="61" customFormat="1" ht="59.25" customHeight="1">
      <c r="A10" s="118">
        <f>A9+3</f>
        <v>44934</v>
      </c>
      <c r="B10" s="111" t="s">
        <v>6</v>
      </c>
      <c r="C10" s="244" t="s">
        <v>151</v>
      </c>
      <c r="D10" s="281" t="s">
        <v>341</v>
      </c>
      <c r="E10" s="283" t="s">
        <v>342</v>
      </c>
      <c r="F10" s="244" t="s">
        <v>89</v>
      </c>
      <c r="G10" s="283" t="s">
        <v>343</v>
      </c>
      <c r="H10" s="119" t="s">
        <v>288</v>
      </c>
      <c r="I10" s="119"/>
      <c r="J10" s="119"/>
      <c r="K10" s="120">
        <v>4.3</v>
      </c>
      <c r="L10" s="120">
        <v>2.4</v>
      </c>
      <c r="M10" s="120">
        <v>1.3</v>
      </c>
      <c r="N10" s="120">
        <f>IF(I10="鮮奶",0.8,0)</f>
        <v>0</v>
      </c>
      <c r="O10" s="120">
        <v>2.8</v>
      </c>
      <c r="P10" s="60">
        <f t="shared" si="1"/>
        <v>1</v>
      </c>
      <c r="Q10" s="100">
        <f t="shared" si="2"/>
        <v>699.5</v>
      </c>
      <c r="T10" s="183"/>
      <c r="U10" s="183"/>
      <c r="V10" s="183"/>
    </row>
    <row r="11" spans="1:30" s="61" customFormat="1" ht="59.25" customHeight="1">
      <c r="A11" s="92">
        <f>A10+1</f>
        <v>44935</v>
      </c>
      <c r="B11" s="62" t="s">
        <v>7</v>
      </c>
      <c r="C11" s="161" t="s">
        <v>258</v>
      </c>
      <c r="D11" s="161" t="s">
        <v>351</v>
      </c>
      <c r="E11" s="281" t="s">
        <v>344</v>
      </c>
      <c r="F11" s="161" t="s">
        <v>90</v>
      </c>
      <c r="G11" s="281" t="s">
        <v>346</v>
      </c>
      <c r="H11" s="63" t="s">
        <v>288</v>
      </c>
      <c r="I11" s="63"/>
      <c r="J11" s="63"/>
      <c r="K11" s="64">
        <v>4</v>
      </c>
      <c r="L11" s="64">
        <v>2.5</v>
      </c>
      <c r="M11" s="64">
        <v>1.5</v>
      </c>
      <c r="N11" s="64">
        <f t="shared" si="0"/>
        <v>0</v>
      </c>
      <c r="O11" s="64">
        <v>2.5</v>
      </c>
      <c r="P11" s="64">
        <f t="shared" si="1"/>
        <v>1</v>
      </c>
      <c r="Q11" s="101">
        <f t="shared" si="2"/>
        <v>677.5</v>
      </c>
      <c r="U11" s="174"/>
      <c r="AA11" s="175"/>
    </row>
    <row r="12" spans="1:30" s="61" customFormat="1" ht="59.25" customHeight="1">
      <c r="A12" s="92">
        <f>A11+1</f>
        <v>44936</v>
      </c>
      <c r="B12" s="62" t="s">
        <v>3</v>
      </c>
      <c r="C12" s="161" t="s">
        <v>68</v>
      </c>
      <c r="D12" s="281" t="s">
        <v>347</v>
      </c>
      <c r="E12" s="281" t="s">
        <v>348</v>
      </c>
      <c r="F12" s="161" t="s">
        <v>196</v>
      </c>
      <c r="G12" s="281" t="s">
        <v>349</v>
      </c>
      <c r="H12" s="63" t="s">
        <v>288</v>
      </c>
      <c r="I12" s="63"/>
      <c r="J12" s="63"/>
      <c r="K12" s="64">
        <v>4.2</v>
      </c>
      <c r="L12" s="64">
        <v>2.1</v>
      </c>
      <c r="M12" s="64">
        <v>2</v>
      </c>
      <c r="N12" s="64">
        <f t="shared" si="0"/>
        <v>0</v>
      </c>
      <c r="O12" s="64">
        <v>2.5</v>
      </c>
      <c r="P12" s="64">
        <f t="shared" si="1"/>
        <v>1</v>
      </c>
      <c r="Q12" s="101">
        <f t="shared" si="2"/>
        <v>674</v>
      </c>
    </row>
    <row r="13" spans="1:30" s="61" customFormat="1" ht="59.25" customHeight="1">
      <c r="A13" s="92">
        <f>A12+1</f>
        <v>44937</v>
      </c>
      <c r="B13" s="62" t="s">
        <v>4</v>
      </c>
      <c r="C13" s="281" t="s">
        <v>360</v>
      </c>
      <c r="D13" s="281" t="s">
        <v>350</v>
      </c>
      <c r="E13" s="161" t="s">
        <v>354</v>
      </c>
      <c r="F13" s="161" t="s">
        <v>91</v>
      </c>
      <c r="G13" s="283" t="s">
        <v>355</v>
      </c>
      <c r="H13" s="63"/>
      <c r="I13" s="63" t="s">
        <v>286</v>
      </c>
      <c r="J13" s="63"/>
      <c r="K13" s="64">
        <v>4.2</v>
      </c>
      <c r="L13" s="64">
        <v>2</v>
      </c>
      <c r="M13" s="64">
        <v>1.1000000000000001</v>
      </c>
      <c r="N13" s="64">
        <f t="shared" si="0"/>
        <v>0.8</v>
      </c>
      <c r="O13" s="64">
        <v>2.5</v>
      </c>
      <c r="P13" s="64">
        <f t="shared" si="1"/>
        <v>0</v>
      </c>
      <c r="Q13" s="101">
        <f t="shared" si="2"/>
        <v>704</v>
      </c>
    </row>
    <row r="14" spans="1:30" s="61" customFormat="1" ht="59.25" customHeight="1" thickBot="1">
      <c r="A14" s="102">
        <f>A13+1</f>
        <v>44938</v>
      </c>
      <c r="B14" s="65" t="s">
        <v>5</v>
      </c>
      <c r="C14" s="164" t="s">
        <v>69</v>
      </c>
      <c r="D14" s="282" t="s">
        <v>356</v>
      </c>
      <c r="E14" s="282" t="s">
        <v>357</v>
      </c>
      <c r="F14" s="282" t="s">
        <v>358</v>
      </c>
      <c r="G14" s="282" t="s">
        <v>359</v>
      </c>
      <c r="H14" s="188"/>
      <c r="I14" s="104"/>
      <c r="J14" s="104" t="s">
        <v>46</v>
      </c>
      <c r="K14" s="64">
        <v>4.2</v>
      </c>
      <c r="L14" s="64">
        <v>2.1</v>
      </c>
      <c r="M14" s="64">
        <v>2.1</v>
      </c>
      <c r="N14" s="64">
        <f t="shared" si="0"/>
        <v>0</v>
      </c>
      <c r="O14" s="64">
        <v>2.5</v>
      </c>
      <c r="P14" s="64">
        <f t="shared" si="1"/>
        <v>0</v>
      </c>
      <c r="Q14" s="101">
        <f t="shared" si="2"/>
        <v>616.5</v>
      </c>
      <c r="S14" s="183"/>
      <c r="V14" s="174"/>
    </row>
    <row r="15" spans="1:30" s="61" customFormat="1" ht="59.25" customHeight="1">
      <c r="A15" s="118">
        <f>A14+3</f>
        <v>44941</v>
      </c>
      <c r="B15" s="111" t="s">
        <v>6</v>
      </c>
      <c r="C15" s="244" t="s">
        <v>96</v>
      </c>
      <c r="D15" s="283" t="s">
        <v>368</v>
      </c>
      <c r="E15" s="283" t="s">
        <v>369</v>
      </c>
      <c r="F15" s="244" t="s">
        <v>92</v>
      </c>
      <c r="G15" s="288" t="s">
        <v>370</v>
      </c>
      <c r="H15" s="119"/>
      <c r="I15" s="119"/>
      <c r="J15" s="119" t="s">
        <v>384</v>
      </c>
      <c r="K15" s="60">
        <v>4.3</v>
      </c>
      <c r="L15" s="60">
        <v>2.4</v>
      </c>
      <c r="M15" s="60">
        <v>1.9</v>
      </c>
      <c r="N15" s="60">
        <f t="shared" si="0"/>
        <v>0</v>
      </c>
      <c r="O15" s="60">
        <v>2.5</v>
      </c>
      <c r="P15" s="60">
        <f t="shared" si="1"/>
        <v>0</v>
      </c>
      <c r="Q15" s="100">
        <f t="shared" si="2"/>
        <v>641</v>
      </c>
      <c r="S15" s="245"/>
    </row>
    <row r="16" spans="1:30" s="61" customFormat="1" ht="59.25" customHeight="1">
      <c r="A16" s="92">
        <f>A15+1</f>
        <v>44942</v>
      </c>
      <c r="B16" s="62" t="s">
        <v>7</v>
      </c>
      <c r="C16" s="161" t="s">
        <v>97</v>
      </c>
      <c r="D16" s="281" t="s">
        <v>371</v>
      </c>
      <c r="E16" s="281" t="s">
        <v>372</v>
      </c>
      <c r="F16" s="161" t="s">
        <v>93</v>
      </c>
      <c r="G16" s="283" t="s">
        <v>373</v>
      </c>
      <c r="H16" s="63" t="s">
        <v>288</v>
      </c>
      <c r="I16" s="63"/>
      <c r="J16" s="63"/>
      <c r="K16" s="64">
        <v>4.5</v>
      </c>
      <c r="L16" s="64">
        <v>2.5</v>
      </c>
      <c r="M16" s="64">
        <v>1.5</v>
      </c>
      <c r="N16" s="64">
        <f t="shared" si="0"/>
        <v>0</v>
      </c>
      <c r="O16" s="64">
        <v>2.5</v>
      </c>
      <c r="P16" s="64">
        <f t="shared" si="1"/>
        <v>1</v>
      </c>
      <c r="Q16" s="101">
        <f t="shared" si="2"/>
        <v>712.5</v>
      </c>
      <c r="S16" s="183"/>
      <c r="V16" s="175"/>
    </row>
    <row r="17" spans="1:23" s="61" customFormat="1" ht="59.25" customHeight="1">
      <c r="A17" s="92">
        <f>A16+1</f>
        <v>44943</v>
      </c>
      <c r="B17" s="62" t="s">
        <v>3</v>
      </c>
      <c r="C17" s="161" t="s">
        <v>98</v>
      </c>
      <c r="D17" s="281" t="s">
        <v>374</v>
      </c>
      <c r="E17" s="281" t="s">
        <v>375</v>
      </c>
      <c r="F17" s="161" t="s">
        <v>161</v>
      </c>
      <c r="G17" s="281" t="s">
        <v>376</v>
      </c>
      <c r="H17" s="63" t="s">
        <v>385</v>
      </c>
      <c r="I17" s="63"/>
      <c r="J17" s="63"/>
      <c r="K17" s="64">
        <v>4.5</v>
      </c>
      <c r="L17" s="64">
        <v>2.1</v>
      </c>
      <c r="M17" s="64">
        <v>1.4</v>
      </c>
      <c r="N17" s="64">
        <f t="shared" si="0"/>
        <v>0</v>
      </c>
      <c r="O17" s="64">
        <v>2.5</v>
      </c>
      <c r="P17" s="64">
        <f t="shared" si="1"/>
        <v>1</v>
      </c>
      <c r="Q17" s="101">
        <f t="shared" si="2"/>
        <v>680</v>
      </c>
      <c r="T17" s="81"/>
    </row>
    <row r="18" spans="1:23" s="61" customFormat="1" ht="59.25" customHeight="1">
      <c r="A18" s="92">
        <f>A17+1</f>
        <v>44944</v>
      </c>
      <c r="B18" s="62" t="s">
        <v>4</v>
      </c>
      <c r="C18" s="161" t="s">
        <v>67</v>
      </c>
      <c r="D18" s="161" t="s">
        <v>353</v>
      </c>
      <c r="E18" s="281" t="s">
        <v>377</v>
      </c>
      <c r="F18" s="161" t="s">
        <v>94</v>
      </c>
      <c r="G18" s="281" t="s">
        <v>378</v>
      </c>
      <c r="H18" s="63" t="s">
        <v>288</v>
      </c>
      <c r="I18" s="63"/>
      <c r="J18" s="63"/>
      <c r="K18" s="64">
        <v>4</v>
      </c>
      <c r="L18" s="64">
        <v>2.1</v>
      </c>
      <c r="M18" s="64">
        <v>1.8</v>
      </c>
      <c r="N18" s="64">
        <f t="shared" si="0"/>
        <v>0</v>
      </c>
      <c r="O18" s="64">
        <v>2.5</v>
      </c>
      <c r="P18" s="64">
        <f t="shared" si="1"/>
        <v>1</v>
      </c>
      <c r="Q18" s="101">
        <f t="shared" si="2"/>
        <v>655</v>
      </c>
      <c r="S18" s="175"/>
      <c r="U18" s="277"/>
    </row>
    <row r="19" spans="1:23" s="61" customFormat="1" ht="59.25" customHeight="1" thickBot="1">
      <c r="A19" s="102">
        <f>A18+1</f>
        <v>44945</v>
      </c>
      <c r="B19" s="65" t="s">
        <v>40</v>
      </c>
      <c r="C19" s="282" t="s">
        <v>381</v>
      </c>
      <c r="D19" s="282" t="s">
        <v>382</v>
      </c>
      <c r="E19" s="164" t="s">
        <v>383</v>
      </c>
      <c r="F19" s="164" t="s">
        <v>309</v>
      </c>
      <c r="G19" s="164"/>
      <c r="H19" s="104"/>
      <c r="I19" s="104" t="s">
        <v>286</v>
      </c>
      <c r="J19" s="104" t="s">
        <v>379</v>
      </c>
      <c r="K19" s="105">
        <v>4.0999999999999996</v>
      </c>
      <c r="L19" s="105">
        <v>2.2999999999999998</v>
      </c>
      <c r="M19" s="105">
        <v>1.1000000000000001</v>
      </c>
      <c r="N19" s="105">
        <v>0</v>
      </c>
      <c r="O19" s="105">
        <v>2.8</v>
      </c>
      <c r="P19" s="105">
        <f t="shared" si="1"/>
        <v>0</v>
      </c>
      <c r="Q19" s="106">
        <f t="shared" si="2"/>
        <v>613</v>
      </c>
      <c r="T19" s="277"/>
      <c r="U19" s="183"/>
    </row>
    <row r="20" spans="1:23" s="61" customFormat="1" ht="59.25" hidden="1" customHeight="1">
      <c r="A20" s="118">
        <f>A19+3</f>
        <v>44948</v>
      </c>
      <c r="B20" s="111" t="s">
        <v>6</v>
      </c>
      <c r="C20" s="209"/>
      <c r="D20" s="209"/>
      <c r="E20" s="179"/>
      <c r="F20" s="179"/>
      <c r="G20" s="179"/>
      <c r="H20" s="119"/>
      <c r="I20" s="119"/>
      <c r="J20" s="119"/>
      <c r="K20" s="120" t="e">
        <f>#REF!</f>
        <v>#REF!</v>
      </c>
      <c r="L20" s="120" t="e">
        <f>#REF!+IF(J20="豆漿",0.5,0)</f>
        <v>#REF!</v>
      </c>
      <c r="M20" s="120" t="e">
        <f>#REF!</f>
        <v>#REF!</v>
      </c>
      <c r="N20" s="120">
        <f t="shared" si="0"/>
        <v>0</v>
      </c>
      <c r="O20" s="120" t="e">
        <f>#REF!</f>
        <v>#REF!</v>
      </c>
      <c r="P20" s="120">
        <f t="shared" si="1"/>
        <v>0</v>
      </c>
      <c r="Q20" s="121" t="e">
        <f t="shared" si="2"/>
        <v>#REF!</v>
      </c>
      <c r="U20" s="159"/>
    </row>
    <row r="21" spans="1:23" s="61" customFormat="1" ht="59.25" hidden="1" customHeight="1">
      <c r="A21" s="92">
        <f>A20+1</f>
        <v>44949</v>
      </c>
      <c r="B21" s="62" t="s">
        <v>7</v>
      </c>
      <c r="C21" s="210"/>
      <c r="D21" s="186"/>
      <c r="E21" s="209"/>
      <c r="F21" s="179"/>
      <c r="G21" s="137"/>
      <c r="H21" s="63"/>
      <c r="I21" s="63"/>
      <c r="J21" s="63"/>
      <c r="K21" s="64" t="e">
        <f>#REF!</f>
        <v>#REF!</v>
      </c>
      <c r="L21" s="64" t="e">
        <f>#REF!+IF(J21="豆漿",0.5,0)</f>
        <v>#REF!</v>
      </c>
      <c r="M21" s="64" t="e">
        <f>#REF!</f>
        <v>#REF!</v>
      </c>
      <c r="N21" s="64">
        <f t="shared" si="0"/>
        <v>0</v>
      </c>
      <c r="O21" s="64" t="e">
        <f>#REF!</f>
        <v>#REF!</v>
      </c>
      <c r="P21" s="64">
        <f t="shared" si="1"/>
        <v>0</v>
      </c>
      <c r="Q21" s="101" t="e">
        <f t="shared" si="2"/>
        <v>#REF!</v>
      </c>
      <c r="S21" s="174"/>
    </row>
    <row r="22" spans="1:23" s="61" customFormat="1" ht="59.25" hidden="1" customHeight="1">
      <c r="A22" s="92">
        <f>A21+1</f>
        <v>44950</v>
      </c>
      <c r="B22" s="62" t="s">
        <v>3</v>
      </c>
      <c r="C22" s="149"/>
      <c r="D22" s="149"/>
      <c r="E22" s="181"/>
      <c r="F22" s="179"/>
      <c r="G22" s="280"/>
      <c r="H22" s="63"/>
      <c r="I22" s="63"/>
      <c r="J22" s="63"/>
      <c r="K22" s="64" t="e">
        <f>#REF!</f>
        <v>#REF!</v>
      </c>
      <c r="L22" s="64" t="e">
        <f>#REF!+IF(J22="豆漿",0.5,0)</f>
        <v>#REF!</v>
      </c>
      <c r="M22" s="64" t="e">
        <f>#REF!</f>
        <v>#REF!</v>
      </c>
      <c r="N22" s="64">
        <f t="shared" si="0"/>
        <v>0</v>
      </c>
      <c r="O22" s="64" t="e">
        <f>#REF!</f>
        <v>#REF!</v>
      </c>
      <c r="P22" s="64">
        <f t="shared" si="1"/>
        <v>0</v>
      </c>
      <c r="Q22" s="101" t="e">
        <f t="shared" si="2"/>
        <v>#REF!</v>
      </c>
      <c r="S22" s="315"/>
      <c r="T22" s="315"/>
      <c r="U22" s="315"/>
      <c r="V22" s="315"/>
      <c r="W22" s="315"/>
    </row>
    <row r="23" spans="1:23" s="61" customFormat="1" ht="59.25" hidden="1" customHeight="1">
      <c r="A23" s="92">
        <f>A22+1</f>
        <v>44951</v>
      </c>
      <c r="B23" s="62" t="s">
        <v>4</v>
      </c>
      <c r="C23" s="137"/>
      <c r="D23" s="179"/>
      <c r="E23" s="179"/>
      <c r="F23" s="179"/>
      <c r="G23" s="180"/>
      <c r="H23" s="63"/>
      <c r="I23" s="63"/>
      <c r="J23" s="63"/>
      <c r="K23" s="64" t="e">
        <f>#REF!</f>
        <v>#REF!</v>
      </c>
      <c r="L23" s="64" t="e">
        <f>#REF!+IF(J23="豆漿",0.5,0)</f>
        <v>#REF!</v>
      </c>
      <c r="M23" s="64" t="e">
        <f>#REF!</f>
        <v>#REF!</v>
      </c>
      <c r="N23" s="64">
        <f t="shared" si="0"/>
        <v>0</v>
      </c>
      <c r="O23" s="64" t="e">
        <f>#REF!</f>
        <v>#REF!</v>
      </c>
      <c r="P23" s="64">
        <f t="shared" si="1"/>
        <v>0</v>
      </c>
      <c r="Q23" s="101" t="e">
        <f t="shared" si="2"/>
        <v>#REF!</v>
      </c>
      <c r="V23" s="159"/>
    </row>
    <row r="24" spans="1:23" s="61" customFormat="1" ht="59.25" hidden="1" customHeight="1" thickBot="1">
      <c r="A24" s="102">
        <f>A23+1</f>
        <v>44952</v>
      </c>
      <c r="B24" s="65" t="s">
        <v>5</v>
      </c>
      <c r="C24" s="188"/>
      <c r="D24" s="182"/>
      <c r="E24" s="173"/>
      <c r="F24" s="213"/>
      <c r="G24" s="173"/>
      <c r="H24" s="104"/>
      <c r="I24" s="104"/>
      <c r="J24" s="104"/>
      <c r="K24" s="105" t="e">
        <f>#REF!</f>
        <v>#REF!</v>
      </c>
      <c r="L24" s="105" t="e">
        <f>#REF!+IF(J24="豆漿",0.5,0)</f>
        <v>#REF!</v>
      </c>
      <c r="M24" s="105" t="e">
        <f>#REF!</f>
        <v>#REF!</v>
      </c>
      <c r="N24" s="105">
        <f t="shared" si="0"/>
        <v>0</v>
      </c>
      <c r="O24" s="105" t="e">
        <f>#REF!</f>
        <v>#REF!</v>
      </c>
      <c r="P24" s="105">
        <f t="shared" si="1"/>
        <v>0</v>
      </c>
      <c r="Q24" s="106" t="e">
        <f t="shared" si="2"/>
        <v>#REF!</v>
      </c>
    </row>
    <row r="25" spans="1:23" s="61" customFormat="1" ht="59.25" hidden="1" customHeight="1">
      <c r="A25" s="118">
        <f>A24+3</f>
        <v>44955</v>
      </c>
      <c r="B25" s="111" t="s">
        <v>6</v>
      </c>
      <c r="C25" s="181"/>
      <c r="D25" s="181"/>
      <c r="E25" s="209"/>
      <c r="F25" s="179"/>
      <c r="G25" s="179"/>
      <c r="H25" s="151"/>
      <c r="I25" s="119"/>
      <c r="J25" s="119"/>
      <c r="K25" s="120" t="e">
        <f>#REF!</f>
        <v>#REF!</v>
      </c>
      <c r="L25" s="120" t="e">
        <f>#REF!+IF(J25="豆漿",0.5,0)</f>
        <v>#REF!</v>
      </c>
      <c r="M25" s="120" t="e">
        <f>#REF!</f>
        <v>#REF!</v>
      </c>
      <c r="N25" s="120">
        <f t="shared" si="0"/>
        <v>0</v>
      </c>
      <c r="O25" s="120" t="e">
        <f>#REF!</f>
        <v>#REF!</v>
      </c>
      <c r="P25" s="120">
        <f t="shared" si="1"/>
        <v>0</v>
      </c>
      <c r="Q25" s="121" t="e">
        <f t="shared" si="2"/>
        <v>#REF!</v>
      </c>
      <c r="S25" s="137"/>
      <c r="T25" s="277"/>
      <c r="U25" s="277"/>
    </row>
    <row r="26" spans="1:23" s="61" customFormat="1" ht="59.25" hidden="1" customHeight="1">
      <c r="A26" s="92">
        <f>A25+1</f>
        <v>44956</v>
      </c>
      <c r="B26" s="62" t="s">
        <v>7</v>
      </c>
      <c r="C26" s="137"/>
      <c r="D26" s="187"/>
      <c r="E26" s="179"/>
      <c r="F26" s="179"/>
      <c r="G26" s="210"/>
      <c r="H26" s="172"/>
      <c r="I26" s="63"/>
      <c r="J26" s="63"/>
      <c r="K26" s="64" t="e">
        <f>#REF!</f>
        <v>#REF!</v>
      </c>
      <c r="L26" s="64" t="e">
        <f>#REF!+IF(J26="豆漿",0.5,0)</f>
        <v>#REF!</v>
      </c>
      <c r="M26" s="64" t="e">
        <f>#REF!</f>
        <v>#REF!</v>
      </c>
      <c r="N26" s="64">
        <f t="shared" si="0"/>
        <v>0</v>
      </c>
      <c r="O26" s="64" t="e">
        <f>#REF!</f>
        <v>#REF!</v>
      </c>
      <c r="P26" s="64">
        <f t="shared" si="1"/>
        <v>0</v>
      </c>
      <c r="Q26" s="101" t="e">
        <f t="shared" si="2"/>
        <v>#REF!</v>
      </c>
    </row>
    <row r="27" spans="1:23" s="61" customFormat="1" ht="59.25" hidden="1" customHeight="1">
      <c r="A27" s="171">
        <f>A26+1</f>
        <v>44957</v>
      </c>
      <c r="B27" s="62" t="s">
        <v>38</v>
      </c>
      <c r="C27" s="210"/>
      <c r="D27" s="137"/>
      <c r="E27" s="179"/>
      <c r="F27" s="179"/>
      <c r="G27" s="209"/>
      <c r="H27" s="138"/>
      <c r="I27" s="119"/>
      <c r="J27" s="119"/>
      <c r="K27" s="120" t="e">
        <f>#REF!</f>
        <v>#REF!</v>
      </c>
      <c r="L27" s="120" t="e">
        <f>#REF!+IF(J27="豆漿",0.5,0)</f>
        <v>#REF!</v>
      </c>
      <c r="M27" s="120" t="e">
        <f>#REF!</f>
        <v>#REF!</v>
      </c>
      <c r="N27" s="120">
        <f t="shared" si="0"/>
        <v>0</v>
      </c>
      <c r="O27" s="120" t="e">
        <f>#REF!</f>
        <v>#REF!</v>
      </c>
      <c r="P27" s="120">
        <f t="shared" si="1"/>
        <v>0</v>
      </c>
      <c r="Q27" s="121" t="e">
        <f t="shared" si="2"/>
        <v>#REF!</v>
      </c>
    </row>
    <row r="28" spans="1:23" s="61" customFormat="1" ht="59.25" hidden="1" customHeight="1">
      <c r="A28" s="171">
        <f>A27+1</f>
        <v>44958</v>
      </c>
      <c r="B28" s="62" t="s">
        <v>39</v>
      </c>
      <c r="C28" s="137"/>
      <c r="D28" s="179"/>
      <c r="E28" s="179"/>
      <c r="F28" s="179"/>
      <c r="G28" s="137"/>
      <c r="H28" s="172"/>
      <c r="I28" s="63"/>
      <c r="J28" s="63"/>
      <c r="K28" s="64" t="e">
        <f>#REF!</f>
        <v>#REF!</v>
      </c>
      <c r="L28" s="64" t="e">
        <f>#REF!+IF(J28="豆漿",0.5,0)</f>
        <v>#REF!</v>
      </c>
      <c r="M28" s="64" t="e">
        <f>#REF!</f>
        <v>#REF!</v>
      </c>
      <c r="N28" s="64">
        <f t="shared" si="0"/>
        <v>0</v>
      </c>
      <c r="O28" s="64" t="e">
        <f>#REF!</f>
        <v>#REF!</v>
      </c>
      <c r="P28" s="64">
        <f t="shared" si="1"/>
        <v>0</v>
      </c>
      <c r="Q28" s="64" t="e">
        <f t="shared" si="2"/>
        <v>#REF!</v>
      </c>
    </row>
    <row r="29" spans="1:23" s="61" customFormat="1" ht="59.25" hidden="1" customHeight="1" thickBot="1">
      <c r="A29" s="178">
        <f>A28+1</f>
        <v>44959</v>
      </c>
      <c r="B29" s="65" t="s">
        <v>40</v>
      </c>
      <c r="C29" s="173"/>
      <c r="D29" s="173"/>
      <c r="E29" s="173"/>
      <c r="F29" s="188"/>
      <c r="G29" s="173"/>
      <c r="H29" s="104"/>
      <c r="I29" s="104"/>
      <c r="J29" s="104"/>
      <c r="K29" s="105" t="e">
        <f>#REF!</f>
        <v>#REF!</v>
      </c>
      <c r="L29" s="105" t="e">
        <f>#REF!+IF(J29="豆漿",0.5,0)</f>
        <v>#REF!</v>
      </c>
      <c r="M29" s="105" t="e">
        <f>#REF!</f>
        <v>#REF!</v>
      </c>
      <c r="N29" s="105">
        <f t="shared" si="0"/>
        <v>0</v>
      </c>
      <c r="O29" s="105" t="e">
        <f>#REF!</f>
        <v>#REF!</v>
      </c>
      <c r="P29" s="105">
        <f t="shared" si="1"/>
        <v>0</v>
      </c>
      <c r="Q29" s="105" t="e">
        <f t="shared" si="2"/>
        <v>#REF!</v>
      </c>
    </row>
    <row r="30" spans="1:23" ht="25.5" customHeight="1" thickBot="1">
      <c r="A30" s="67"/>
      <c r="B30" s="67"/>
      <c r="C30" s="316" t="s">
        <v>23</v>
      </c>
      <c r="D30" s="86" t="s">
        <v>24</v>
      </c>
      <c r="E30" s="318" t="s">
        <v>25</v>
      </c>
      <c r="F30" s="318" t="s">
        <v>26</v>
      </c>
      <c r="G30" s="318" t="s">
        <v>27</v>
      </c>
      <c r="H30" s="318" t="s">
        <v>28</v>
      </c>
      <c r="I30" s="317" t="s">
        <v>29</v>
      </c>
      <c r="J30" s="317"/>
      <c r="K30" s="317"/>
      <c r="L30" s="317"/>
      <c r="M30" s="305" t="s">
        <v>30</v>
      </c>
      <c r="N30" s="305" t="s">
        <v>31</v>
      </c>
      <c r="O30" s="68"/>
      <c r="P30" s="68"/>
    </row>
    <row r="31" spans="1:23" ht="19.5" customHeight="1" thickBot="1">
      <c r="A31" s="67"/>
      <c r="B31" s="67"/>
      <c r="C31" s="317"/>
      <c r="D31" s="279" t="s">
        <v>35</v>
      </c>
      <c r="E31" s="317"/>
      <c r="F31" s="317"/>
      <c r="G31" s="317"/>
      <c r="H31" s="317"/>
      <c r="I31" s="88" t="s">
        <v>32</v>
      </c>
      <c r="J31" s="307" t="s">
        <v>33</v>
      </c>
      <c r="K31" s="308"/>
      <c r="L31" s="90" t="s">
        <v>34</v>
      </c>
      <c r="M31" s="306"/>
      <c r="N31" s="306"/>
      <c r="O31" s="68"/>
      <c r="P31" s="68"/>
    </row>
    <row r="32" spans="1:23" ht="19.5" customHeight="1" thickBot="1">
      <c r="A32" s="67"/>
      <c r="B32" s="67"/>
      <c r="C32" s="96">
        <v>1</v>
      </c>
      <c r="D32" s="97">
        <v>2</v>
      </c>
      <c r="E32" s="97">
        <v>6</v>
      </c>
      <c r="F32" s="97">
        <v>5</v>
      </c>
      <c r="G32" s="97">
        <v>14</v>
      </c>
      <c r="H32" s="98">
        <v>0</v>
      </c>
      <c r="I32" s="96">
        <v>1</v>
      </c>
      <c r="J32" s="309">
        <v>3</v>
      </c>
      <c r="K32" s="310"/>
      <c r="L32" s="97">
        <v>0</v>
      </c>
      <c r="M32" s="97">
        <v>3</v>
      </c>
      <c r="N32" s="99">
        <v>3</v>
      </c>
      <c r="O32" s="68"/>
      <c r="P32" s="68"/>
    </row>
    <row r="33" spans="1:20" ht="47.25" customHeight="1">
      <c r="A33" s="311" t="s">
        <v>387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278"/>
    </row>
    <row r="34" spans="1:20" ht="37.5" customHeight="1">
      <c r="A34" s="303" t="s">
        <v>386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</row>
    <row r="35" spans="1:20" ht="25">
      <c r="C35" s="77"/>
      <c r="D35" s="76"/>
      <c r="E35" s="69"/>
      <c r="F35" s="72"/>
      <c r="G35" s="70"/>
      <c r="H35" s="70"/>
      <c r="I35" s="70"/>
      <c r="J35" s="70"/>
      <c r="K35" s="70"/>
      <c r="L35" s="71"/>
      <c r="M35" s="71"/>
      <c r="N35" s="71"/>
      <c r="O35" s="71"/>
      <c r="P35" s="71"/>
      <c r="Q35" s="71"/>
    </row>
    <row r="36" spans="1:20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20" s="73" customFormat="1"/>
    <row r="38" spans="1:20" s="73" customFormat="1">
      <c r="C38" s="69"/>
    </row>
    <row r="39" spans="1:20" s="73" customFormat="1" ht="31">
      <c r="C39" s="69"/>
      <c r="E39" s="301"/>
      <c r="F39" s="302"/>
      <c r="G39" s="302"/>
      <c r="H39" s="302"/>
      <c r="I39" s="302"/>
      <c r="J39" s="78"/>
    </row>
    <row r="40" spans="1:20" s="73" customFormat="1">
      <c r="C40" s="69"/>
      <c r="D40" s="69"/>
      <c r="E40" s="72"/>
      <c r="F40" s="70"/>
      <c r="G40" s="70"/>
      <c r="H40" s="70"/>
      <c r="I40" s="78"/>
      <c r="J40" s="78"/>
    </row>
    <row r="41" spans="1:20" s="73" customFormat="1">
      <c r="C41" s="69"/>
      <c r="D41" s="69"/>
      <c r="E41" s="69"/>
      <c r="F41" s="69"/>
      <c r="G41" s="69"/>
      <c r="H41" s="69"/>
      <c r="I41" s="69"/>
      <c r="J41" s="69"/>
      <c r="K41" s="72"/>
      <c r="L41" s="70"/>
      <c r="M41" s="70"/>
      <c r="N41" s="70"/>
      <c r="O41" s="78"/>
    </row>
    <row r="42" spans="1:20" s="73" customFormat="1" ht="35.5">
      <c r="C42" s="69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</row>
    <row r="43" spans="1:20" s="73" customFormat="1">
      <c r="F43" s="79"/>
      <c r="K43" s="69"/>
      <c r="L43" s="69"/>
      <c r="M43" s="69"/>
      <c r="N43" s="69"/>
      <c r="O43" s="69"/>
      <c r="P43" s="69"/>
      <c r="Q43" s="69"/>
    </row>
    <row r="44" spans="1:20" s="73" customFormat="1">
      <c r="F44" s="55"/>
      <c r="K44" s="69"/>
      <c r="L44" s="69"/>
      <c r="M44" s="69"/>
      <c r="N44" s="69"/>
      <c r="O44" s="69"/>
      <c r="P44" s="69"/>
      <c r="Q44" s="69"/>
    </row>
    <row r="45" spans="1:20" ht="35.5"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</row>
    <row r="53" spans="3:17" ht="21.5">
      <c r="C53" s="80"/>
      <c r="D53" s="80"/>
      <c r="E53" s="80"/>
      <c r="F53" s="81"/>
      <c r="G53" s="82"/>
      <c r="H53" s="83"/>
      <c r="I53" s="83"/>
      <c r="J53" s="83"/>
      <c r="K53" s="84"/>
      <c r="L53" s="84"/>
      <c r="M53" s="84"/>
      <c r="N53" s="84"/>
      <c r="O53" s="84"/>
      <c r="P53" s="84"/>
      <c r="Q53" s="84"/>
    </row>
  </sheetData>
  <mergeCells count="34">
    <mergeCell ref="A1:H1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C5:G5"/>
    <mergeCell ref="S22:W22"/>
    <mergeCell ref="C30:C31"/>
    <mergeCell ref="E30:E31"/>
    <mergeCell ref="F30:F31"/>
    <mergeCell ref="G30:G31"/>
    <mergeCell ref="H30:H31"/>
    <mergeCell ref="I30:L30"/>
    <mergeCell ref="I3:I4"/>
    <mergeCell ref="J3:J4"/>
    <mergeCell ref="K3:K4"/>
    <mergeCell ref="L3:L4"/>
    <mergeCell ref="M3:M4"/>
    <mergeCell ref="N3:N4"/>
    <mergeCell ref="E39:I39"/>
    <mergeCell ref="D42:T42"/>
    <mergeCell ref="C45:S45"/>
    <mergeCell ref="M30:M31"/>
    <mergeCell ref="N30:N31"/>
    <mergeCell ref="J31:K31"/>
    <mergeCell ref="J32:K32"/>
    <mergeCell ref="A33:Q33"/>
    <mergeCell ref="A34:Q3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3"/>
  <sheetViews>
    <sheetView view="pageBreakPreview" zoomScale="60" zoomScaleNormal="70" workbookViewId="0">
      <selection activeCell="A33" sqref="A33:Q33"/>
    </sheetView>
  </sheetViews>
  <sheetFormatPr defaultColWidth="9" defaultRowHeight="19.5"/>
  <cols>
    <col min="1" max="1" width="3.6328125" style="73" customWidth="1"/>
    <col min="2" max="2" width="3" style="73" customWidth="1"/>
    <col min="3" max="3" width="48.453125" style="73" customWidth="1"/>
    <col min="4" max="4" width="34.7265625" style="73" customWidth="1"/>
    <col min="5" max="5" width="39.08984375" style="73" customWidth="1"/>
    <col min="6" max="6" width="26" style="73" customWidth="1"/>
    <col min="7" max="7" width="33.6328125" style="73" customWidth="1"/>
    <col min="8" max="9" width="7.6328125" style="73" customWidth="1"/>
    <col min="10" max="10" width="10.36328125" style="73" customWidth="1"/>
    <col min="11" max="17" width="5" style="69" customWidth="1"/>
    <col min="18" max="16384" width="9" style="71"/>
  </cols>
  <sheetData>
    <row r="1" spans="1:30" s="51" customFormat="1">
      <c r="A1" s="325" t="s">
        <v>393</v>
      </c>
      <c r="B1" s="326"/>
      <c r="C1" s="326"/>
      <c r="D1" s="326"/>
      <c r="E1" s="326"/>
      <c r="F1" s="326"/>
      <c r="G1" s="326"/>
      <c r="H1" s="326"/>
      <c r="I1" s="49"/>
      <c r="J1" s="49"/>
      <c r="K1" s="50"/>
      <c r="L1" s="50"/>
      <c r="M1" s="50"/>
      <c r="N1" s="50"/>
      <c r="O1" s="50"/>
      <c r="P1" s="50"/>
      <c r="Q1" s="50"/>
    </row>
    <row r="2" spans="1:30" s="58" customFormat="1" ht="62.15" customHeight="1" thickBot="1">
      <c r="A2" s="52"/>
      <c r="B2" s="53"/>
      <c r="C2" s="54"/>
      <c r="D2" s="53"/>
      <c r="E2" s="53"/>
      <c r="F2" s="55" t="s">
        <v>0</v>
      </c>
      <c r="G2" s="53"/>
      <c r="H2" s="53"/>
      <c r="I2" s="53"/>
      <c r="J2" s="53"/>
      <c r="K2" s="56"/>
      <c r="L2" s="56"/>
      <c r="M2" s="56"/>
      <c r="N2" s="56"/>
      <c r="O2" s="57"/>
      <c r="P2" s="57"/>
      <c r="Q2" s="57"/>
    </row>
    <row r="3" spans="1:30" s="59" customFormat="1" ht="18.75" customHeight="1">
      <c r="A3" s="327" t="s">
        <v>9</v>
      </c>
      <c r="B3" s="329" t="s">
        <v>10</v>
      </c>
      <c r="C3" s="331" t="s">
        <v>11</v>
      </c>
      <c r="D3" s="331" t="s">
        <v>12</v>
      </c>
      <c r="E3" s="331" t="s">
        <v>13</v>
      </c>
      <c r="F3" s="331" t="s">
        <v>14</v>
      </c>
      <c r="G3" s="319" t="s">
        <v>15</v>
      </c>
      <c r="H3" s="319" t="s">
        <v>16</v>
      </c>
      <c r="I3" s="319" t="s">
        <v>380</v>
      </c>
      <c r="J3" s="321" t="s">
        <v>401</v>
      </c>
      <c r="K3" s="323" t="s">
        <v>44</v>
      </c>
      <c r="L3" s="312" t="s">
        <v>45</v>
      </c>
      <c r="M3" s="312" t="s">
        <v>17</v>
      </c>
      <c r="N3" s="312" t="s">
        <v>18</v>
      </c>
      <c r="O3" s="312" t="s">
        <v>19</v>
      </c>
      <c r="P3" s="312" t="s">
        <v>20</v>
      </c>
      <c r="Q3" s="291" t="s">
        <v>21</v>
      </c>
    </row>
    <row r="4" spans="1:30" s="59" customFormat="1" ht="95.25" customHeight="1" thickBot="1">
      <c r="A4" s="328"/>
      <c r="B4" s="330"/>
      <c r="C4" s="320"/>
      <c r="D4" s="320"/>
      <c r="E4" s="320"/>
      <c r="F4" s="320"/>
      <c r="G4" s="320"/>
      <c r="H4" s="320"/>
      <c r="I4" s="320"/>
      <c r="J4" s="322"/>
      <c r="K4" s="324"/>
      <c r="L4" s="313"/>
      <c r="M4" s="313"/>
      <c r="N4" s="313"/>
      <c r="O4" s="313"/>
      <c r="P4" s="313"/>
      <c r="Q4" s="292" t="s">
        <v>22</v>
      </c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</row>
    <row r="5" spans="1:30" s="61" customFormat="1" ht="57.75" customHeight="1">
      <c r="A5" s="118">
        <v>44927</v>
      </c>
      <c r="B5" s="111" t="s">
        <v>36</v>
      </c>
      <c r="C5" s="314" t="s">
        <v>88</v>
      </c>
      <c r="D5" s="314"/>
      <c r="E5" s="314"/>
      <c r="F5" s="314"/>
      <c r="G5" s="314"/>
      <c r="H5" s="119"/>
      <c r="I5" s="119"/>
      <c r="J5" s="119"/>
      <c r="K5" s="120" t="e">
        <f>#REF!</f>
        <v>#REF!</v>
      </c>
      <c r="L5" s="120" t="e">
        <f>#REF!+IF(J5="豆漿",0.5,0)</f>
        <v>#REF!</v>
      </c>
      <c r="M5" s="120" t="e">
        <f>#REF!</f>
        <v>#REF!</v>
      </c>
      <c r="N5" s="120">
        <f>IF(I5="鮮奶",0.8,0)</f>
        <v>0</v>
      </c>
      <c r="O5" s="120" t="e">
        <f>#REF!</f>
        <v>#REF!</v>
      </c>
      <c r="P5" s="120">
        <f>IF(H5="水果",1,0)</f>
        <v>0</v>
      </c>
      <c r="Q5" s="121" t="e">
        <f>K5*70+L5*75+M5*25+N5*150+O5*45+P5*60</f>
        <v>#REF!</v>
      </c>
    </row>
    <row r="6" spans="1:30" s="61" customFormat="1" ht="71.25" customHeight="1">
      <c r="A6" s="92">
        <f>A5+1</f>
        <v>44928</v>
      </c>
      <c r="B6" s="62" t="s">
        <v>37</v>
      </c>
      <c r="C6" s="281" t="s">
        <v>388</v>
      </c>
      <c r="D6" s="281" t="s">
        <v>291</v>
      </c>
      <c r="E6" s="281" t="s">
        <v>292</v>
      </c>
      <c r="F6" s="161" t="s">
        <v>95</v>
      </c>
      <c r="G6" s="281" t="s">
        <v>293</v>
      </c>
      <c r="H6" s="63"/>
      <c r="I6" s="63" t="s">
        <v>286</v>
      </c>
      <c r="J6" s="63"/>
      <c r="K6" s="64">
        <v>4</v>
      </c>
      <c r="L6" s="64">
        <v>2.2000000000000002</v>
      </c>
      <c r="M6" s="64">
        <v>2.1</v>
      </c>
      <c r="N6" s="64">
        <f t="shared" ref="N6:N29" si="0">IF(I6="鮮奶",0.8,0)</f>
        <v>0.8</v>
      </c>
      <c r="O6" s="64">
        <v>2.5</v>
      </c>
      <c r="P6" s="64">
        <f t="shared" ref="P6:P29" si="1">IF(H6="水果",1,0)</f>
        <v>0</v>
      </c>
      <c r="Q6" s="101">
        <f t="shared" ref="Q6:Q29" si="2">K6*70+L6*75+M6*25+N6*150+O6*45+P6*60</f>
        <v>730</v>
      </c>
    </row>
    <row r="7" spans="1:30" s="61" customFormat="1" ht="66.75" customHeight="1">
      <c r="A7" s="92">
        <f>A6+1</f>
        <v>44929</v>
      </c>
      <c r="B7" s="62" t="s">
        <v>38</v>
      </c>
      <c r="C7" s="161" t="s">
        <v>295</v>
      </c>
      <c r="D7" s="281" t="s">
        <v>296</v>
      </c>
      <c r="E7" s="281" t="s">
        <v>297</v>
      </c>
      <c r="F7" s="161" t="s">
        <v>99</v>
      </c>
      <c r="G7" s="281" t="s">
        <v>298</v>
      </c>
      <c r="H7" s="63" t="s">
        <v>288</v>
      </c>
      <c r="I7" s="63"/>
      <c r="J7" s="63"/>
      <c r="K7" s="64">
        <v>4.2</v>
      </c>
      <c r="L7" s="64">
        <v>2.6</v>
      </c>
      <c r="M7" s="64">
        <v>1.8</v>
      </c>
      <c r="N7" s="64">
        <f t="shared" si="0"/>
        <v>0</v>
      </c>
      <c r="O7" s="64">
        <v>2.5</v>
      </c>
      <c r="P7" s="64">
        <f t="shared" si="1"/>
        <v>1</v>
      </c>
      <c r="Q7" s="101">
        <f t="shared" si="2"/>
        <v>706.5</v>
      </c>
    </row>
    <row r="8" spans="1:30" s="61" customFormat="1" ht="59.25" customHeight="1">
      <c r="A8" s="92">
        <f>A7+1</f>
        <v>44930</v>
      </c>
      <c r="B8" s="62" t="s">
        <v>4</v>
      </c>
      <c r="C8" s="161" t="s">
        <v>66</v>
      </c>
      <c r="D8" s="281" t="s">
        <v>299</v>
      </c>
      <c r="E8" s="281" t="s">
        <v>345</v>
      </c>
      <c r="F8" s="161" t="s">
        <v>92</v>
      </c>
      <c r="G8" s="281" t="s">
        <v>300</v>
      </c>
      <c r="H8" s="63" t="s">
        <v>288</v>
      </c>
      <c r="I8" s="63"/>
      <c r="J8" s="63"/>
      <c r="K8" s="64">
        <v>4.0999999999999996</v>
      </c>
      <c r="L8" s="64">
        <v>2.7</v>
      </c>
      <c r="M8" s="64">
        <v>1.2</v>
      </c>
      <c r="N8" s="64">
        <f t="shared" si="0"/>
        <v>0</v>
      </c>
      <c r="O8" s="64">
        <v>2.5</v>
      </c>
      <c r="P8" s="64">
        <f t="shared" si="1"/>
        <v>1</v>
      </c>
      <c r="Q8" s="101">
        <f t="shared" si="2"/>
        <v>692</v>
      </c>
    </row>
    <row r="9" spans="1:30" s="66" customFormat="1" ht="59.25" customHeight="1" thickBot="1">
      <c r="A9" s="102">
        <f>A8+1</f>
        <v>44931</v>
      </c>
      <c r="B9" s="65" t="s">
        <v>5</v>
      </c>
      <c r="C9" s="164" t="s">
        <v>96</v>
      </c>
      <c r="D9" s="282" t="s">
        <v>352</v>
      </c>
      <c r="E9" s="282" t="s">
        <v>301</v>
      </c>
      <c r="F9" s="164" t="s">
        <v>65</v>
      </c>
      <c r="G9" s="282" t="s">
        <v>302</v>
      </c>
      <c r="H9" s="103" t="s">
        <v>288</v>
      </c>
      <c r="I9" s="104"/>
      <c r="J9" s="104"/>
      <c r="K9" s="105">
        <v>4.8</v>
      </c>
      <c r="L9" s="105">
        <v>2.1</v>
      </c>
      <c r="M9" s="105">
        <v>1.2</v>
      </c>
      <c r="N9" s="105">
        <f t="shared" si="0"/>
        <v>0</v>
      </c>
      <c r="O9" s="105">
        <v>2.8</v>
      </c>
      <c r="P9" s="105">
        <f t="shared" si="1"/>
        <v>1</v>
      </c>
      <c r="Q9" s="106">
        <f t="shared" si="2"/>
        <v>709.5</v>
      </c>
      <c r="AB9" s="183"/>
    </row>
    <row r="10" spans="1:30" s="61" customFormat="1" ht="59.25" customHeight="1">
      <c r="A10" s="118">
        <f>A9+3</f>
        <v>44934</v>
      </c>
      <c r="B10" s="111" t="s">
        <v>6</v>
      </c>
      <c r="C10" s="244" t="s">
        <v>151</v>
      </c>
      <c r="D10" s="281" t="s">
        <v>341</v>
      </c>
      <c r="E10" s="283" t="s">
        <v>342</v>
      </c>
      <c r="F10" s="244" t="s">
        <v>89</v>
      </c>
      <c r="G10" s="283" t="s">
        <v>343</v>
      </c>
      <c r="H10" s="119" t="s">
        <v>288</v>
      </c>
      <c r="I10" s="119"/>
      <c r="J10" s="119"/>
      <c r="K10" s="120">
        <v>4.3</v>
      </c>
      <c r="L10" s="120">
        <v>2.4</v>
      </c>
      <c r="M10" s="120">
        <v>1.3</v>
      </c>
      <c r="N10" s="120">
        <f>IF(I10="鮮奶",0.8,0)</f>
        <v>0</v>
      </c>
      <c r="O10" s="120">
        <v>2.8</v>
      </c>
      <c r="P10" s="60">
        <f t="shared" si="1"/>
        <v>1</v>
      </c>
      <c r="Q10" s="100">
        <f t="shared" si="2"/>
        <v>699.5</v>
      </c>
      <c r="T10" s="183"/>
      <c r="U10" s="183"/>
      <c r="V10" s="183"/>
    </row>
    <row r="11" spans="1:30" s="61" customFormat="1" ht="59.25" customHeight="1">
      <c r="A11" s="92">
        <f>A10+1</f>
        <v>44935</v>
      </c>
      <c r="B11" s="62" t="s">
        <v>7</v>
      </c>
      <c r="C11" s="161" t="s">
        <v>258</v>
      </c>
      <c r="D11" s="161" t="s">
        <v>351</v>
      </c>
      <c r="E11" s="281" t="s">
        <v>344</v>
      </c>
      <c r="F11" s="161" t="s">
        <v>90</v>
      </c>
      <c r="G11" s="281" t="s">
        <v>346</v>
      </c>
      <c r="H11" s="63" t="s">
        <v>288</v>
      </c>
      <c r="I11" s="63"/>
      <c r="J11" s="63"/>
      <c r="K11" s="64">
        <v>4</v>
      </c>
      <c r="L11" s="64">
        <v>2.5</v>
      </c>
      <c r="M11" s="64">
        <v>1.5</v>
      </c>
      <c r="N11" s="64">
        <f t="shared" si="0"/>
        <v>0</v>
      </c>
      <c r="O11" s="64">
        <v>2.5</v>
      </c>
      <c r="P11" s="64">
        <f t="shared" si="1"/>
        <v>1</v>
      </c>
      <c r="Q11" s="101">
        <f t="shared" si="2"/>
        <v>677.5</v>
      </c>
      <c r="U11" s="174"/>
      <c r="AA11" s="175"/>
    </row>
    <row r="12" spans="1:30" s="61" customFormat="1" ht="59.25" customHeight="1">
      <c r="A12" s="92">
        <f>A11+1</f>
        <v>44936</v>
      </c>
      <c r="B12" s="62" t="s">
        <v>3</v>
      </c>
      <c r="C12" s="161" t="s">
        <v>68</v>
      </c>
      <c r="D12" s="281" t="s">
        <v>347</v>
      </c>
      <c r="E12" s="281" t="s">
        <v>348</v>
      </c>
      <c r="F12" s="161" t="s">
        <v>196</v>
      </c>
      <c r="G12" s="281" t="s">
        <v>349</v>
      </c>
      <c r="H12" s="63" t="s">
        <v>288</v>
      </c>
      <c r="I12" s="63"/>
      <c r="J12" s="63"/>
      <c r="K12" s="64">
        <v>4.2</v>
      </c>
      <c r="L12" s="64">
        <v>2.1</v>
      </c>
      <c r="M12" s="64">
        <v>2</v>
      </c>
      <c r="N12" s="64">
        <f t="shared" si="0"/>
        <v>0</v>
      </c>
      <c r="O12" s="64">
        <v>2.5</v>
      </c>
      <c r="P12" s="64">
        <f t="shared" si="1"/>
        <v>1</v>
      </c>
      <c r="Q12" s="101">
        <f t="shared" si="2"/>
        <v>674</v>
      </c>
    </row>
    <row r="13" spans="1:30" s="61" customFormat="1" ht="59.25" customHeight="1">
      <c r="A13" s="92">
        <f>A12+1</f>
        <v>44937</v>
      </c>
      <c r="B13" s="62" t="s">
        <v>4</v>
      </c>
      <c r="C13" s="281" t="s">
        <v>360</v>
      </c>
      <c r="D13" s="281" t="s">
        <v>350</v>
      </c>
      <c r="E13" s="161" t="s">
        <v>354</v>
      </c>
      <c r="F13" s="161" t="s">
        <v>91</v>
      </c>
      <c r="G13" s="283" t="s">
        <v>355</v>
      </c>
      <c r="H13" s="63"/>
      <c r="I13" s="63" t="s">
        <v>286</v>
      </c>
      <c r="J13" s="63"/>
      <c r="K13" s="64">
        <v>4.2</v>
      </c>
      <c r="L13" s="64">
        <v>2</v>
      </c>
      <c r="M13" s="64">
        <v>1.1000000000000001</v>
      </c>
      <c r="N13" s="64">
        <f t="shared" si="0"/>
        <v>0.8</v>
      </c>
      <c r="O13" s="64">
        <v>2.5</v>
      </c>
      <c r="P13" s="64">
        <f t="shared" si="1"/>
        <v>0</v>
      </c>
      <c r="Q13" s="101">
        <f t="shared" si="2"/>
        <v>704</v>
      </c>
    </row>
    <row r="14" spans="1:30" s="61" customFormat="1" ht="59.25" customHeight="1" thickBot="1">
      <c r="A14" s="102">
        <f>A13+1</f>
        <v>44938</v>
      </c>
      <c r="B14" s="65" t="s">
        <v>5</v>
      </c>
      <c r="C14" s="164" t="s">
        <v>69</v>
      </c>
      <c r="D14" s="282" t="s">
        <v>356</v>
      </c>
      <c r="E14" s="282" t="s">
        <v>357</v>
      </c>
      <c r="F14" s="282" t="s">
        <v>358</v>
      </c>
      <c r="G14" s="282" t="s">
        <v>359</v>
      </c>
      <c r="H14" s="188"/>
      <c r="I14" s="104"/>
      <c r="J14" s="104" t="s">
        <v>46</v>
      </c>
      <c r="K14" s="64">
        <v>4.2</v>
      </c>
      <c r="L14" s="64">
        <v>2.1</v>
      </c>
      <c r="M14" s="64">
        <v>2.1</v>
      </c>
      <c r="N14" s="64">
        <f t="shared" si="0"/>
        <v>0</v>
      </c>
      <c r="O14" s="64">
        <v>2.5</v>
      </c>
      <c r="P14" s="64">
        <f t="shared" si="1"/>
        <v>0</v>
      </c>
      <c r="Q14" s="101">
        <f t="shared" si="2"/>
        <v>616.5</v>
      </c>
      <c r="S14" s="183"/>
      <c r="V14" s="174"/>
    </row>
    <row r="15" spans="1:30" s="61" customFormat="1" ht="59.25" customHeight="1">
      <c r="A15" s="118">
        <f>A14+3</f>
        <v>44941</v>
      </c>
      <c r="B15" s="111" t="s">
        <v>6</v>
      </c>
      <c r="C15" s="244" t="s">
        <v>96</v>
      </c>
      <c r="D15" s="283" t="s">
        <v>368</v>
      </c>
      <c r="E15" s="283" t="s">
        <v>369</v>
      </c>
      <c r="F15" s="244" t="s">
        <v>92</v>
      </c>
      <c r="G15" s="288" t="s">
        <v>370</v>
      </c>
      <c r="H15" s="119"/>
      <c r="I15" s="119"/>
      <c r="J15" s="119" t="s">
        <v>384</v>
      </c>
      <c r="K15" s="60">
        <v>4.3</v>
      </c>
      <c r="L15" s="60">
        <v>2.4</v>
      </c>
      <c r="M15" s="60">
        <v>1.9</v>
      </c>
      <c r="N15" s="60">
        <f t="shared" si="0"/>
        <v>0</v>
      </c>
      <c r="O15" s="60">
        <v>2.5</v>
      </c>
      <c r="P15" s="60">
        <f t="shared" si="1"/>
        <v>0</v>
      </c>
      <c r="Q15" s="100">
        <f t="shared" si="2"/>
        <v>641</v>
      </c>
      <c r="S15" s="245"/>
    </row>
    <row r="16" spans="1:30" s="61" customFormat="1" ht="59.25" customHeight="1">
      <c r="A16" s="92">
        <f>A15+1</f>
        <v>44942</v>
      </c>
      <c r="B16" s="62" t="s">
        <v>7</v>
      </c>
      <c r="C16" s="161" t="s">
        <v>97</v>
      </c>
      <c r="D16" s="281" t="s">
        <v>371</v>
      </c>
      <c r="E16" s="281" t="s">
        <v>372</v>
      </c>
      <c r="F16" s="161" t="s">
        <v>93</v>
      </c>
      <c r="G16" s="283" t="s">
        <v>373</v>
      </c>
      <c r="H16" s="63" t="s">
        <v>288</v>
      </c>
      <c r="I16" s="63"/>
      <c r="J16" s="63"/>
      <c r="K16" s="64">
        <v>4.5</v>
      </c>
      <c r="L16" s="64">
        <v>2.5</v>
      </c>
      <c r="M16" s="64">
        <v>1.5</v>
      </c>
      <c r="N16" s="64">
        <f t="shared" si="0"/>
        <v>0</v>
      </c>
      <c r="O16" s="64">
        <v>2.5</v>
      </c>
      <c r="P16" s="64">
        <f t="shared" si="1"/>
        <v>1</v>
      </c>
      <c r="Q16" s="101">
        <f t="shared" si="2"/>
        <v>712.5</v>
      </c>
      <c r="S16" s="183"/>
      <c r="V16" s="175"/>
    </row>
    <row r="17" spans="1:23" s="61" customFormat="1" ht="59.25" customHeight="1">
      <c r="A17" s="92">
        <f>A16+1</f>
        <v>44943</v>
      </c>
      <c r="B17" s="62" t="s">
        <v>3</v>
      </c>
      <c r="C17" s="161" t="s">
        <v>98</v>
      </c>
      <c r="D17" s="281" t="s">
        <v>374</v>
      </c>
      <c r="E17" s="281" t="s">
        <v>375</v>
      </c>
      <c r="F17" s="161" t="s">
        <v>161</v>
      </c>
      <c r="G17" s="281" t="s">
        <v>376</v>
      </c>
      <c r="H17" s="63" t="s">
        <v>385</v>
      </c>
      <c r="I17" s="63"/>
      <c r="J17" s="63"/>
      <c r="K17" s="64">
        <v>4.5</v>
      </c>
      <c r="L17" s="64">
        <v>2.1</v>
      </c>
      <c r="M17" s="64">
        <v>1.4</v>
      </c>
      <c r="N17" s="64">
        <f t="shared" si="0"/>
        <v>0</v>
      </c>
      <c r="O17" s="64">
        <v>2.5</v>
      </c>
      <c r="P17" s="64">
        <f t="shared" si="1"/>
        <v>1</v>
      </c>
      <c r="Q17" s="101">
        <f t="shared" si="2"/>
        <v>680</v>
      </c>
      <c r="T17" s="81"/>
    </row>
    <row r="18" spans="1:23" s="61" customFormat="1" ht="59.25" customHeight="1">
      <c r="A18" s="92">
        <f>A17+1</f>
        <v>44944</v>
      </c>
      <c r="B18" s="62" t="s">
        <v>4</v>
      </c>
      <c r="C18" s="161" t="s">
        <v>67</v>
      </c>
      <c r="D18" s="161" t="s">
        <v>353</v>
      </c>
      <c r="E18" s="281" t="s">
        <v>377</v>
      </c>
      <c r="F18" s="161" t="s">
        <v>94</v>
      </c>
      <c r="G18" s="281" t="s">
        <v>378</v>
      </c>
      <c r="H18" s="63" t="s">
        <v>288</v>
      </c>
      <c r="I18" s="63"/>
      <c r="J18" s="63"/>
      <c r="K18" s="64">
        <v>4</v>
      </c>
      <c r="L18" s="64">
        <v>2.1</v>
      </c>
      <c r="M18" s="64">
        <v>1.8</v>
      </c>
      <c r="N18" s="64">
        <f t="shared" si="0"/>
        <v>0</v>
      </c>
      <c r="O18" s="64">
        <v>2.5</v>
      </c>
      <c r="P18" s="64">
        <f t="shared" si="1"/>
        <v>1</v>
      </c>
      <c r="Q18" s="101">
        <f t="shared" si="2"/>
        <v>655</v>
      </c>
      <c r="S18" s="175"/>
      <c r="U18" s="277"/>
    </row>
    <row r="19" spans="1:23" s="61" customFormat="1" ht="59.25" customHeight="1" thickBot="1">
      <c r="A19" s="102">
        <f>A18+1</f>
        <v>44945</v>
      </c>
      <c r="B19" s="65" t="s">
        <v>40</v>
      </c>
      <c r="C19" s="282" t="s">
        <v>381</v>
      </c>
      <c r="D19" s="282" t="s">
        <v>382</v>
      </c>
      <c r="E19" s="164" t="s">
        <v>383</v>
      </c>
      <c r="F19" s="164" t="s">
        <v>309</v>
      </c>
      <c r="G19" s="164"/>
      <c r="H19" s="104"/>
      <c r="I19" s="104" t="s">
        <v>286</v>
      </c>
      <c r="J19" s="104" t="s">
        <v>379</v>
      </c>
      <c r="K19" s="105">
        <v>4.0999999999999996</v>
      </c>
      <c r="L19" s="105">
        <v>2.2999999999999998</v>
      </c>
      <c r="M19" s="105">
        <v>1.1000000000000001</v>
      </c>
      <c r="N19" s="105">
        <v>0</v>
      </c>
      <c r="O19" s="105">
        <v>2.8</v>
      </c>
      <c r="P19" s="105">
        <f t="shared" si="1"/>
        <v>0</v>
      </c>
      <c r="Q19" s="106">
        <f t="shared" si="2"/>
        <v>613</v>
      </c>
      <c r="T19" s="277"/>
      <c r="U19" s="183"/>
    </row>
    <row r="20" spans="1:23" s="61" customFormat="1" ht="59.25" hidden="1" customHeight="1">
      <c r="A20" s="118">
        <f>A19+3</f>
        <v>44948</v>
      </c>
      <c r="B20" s="111" t="s">
        <v>6</v>
      </c>
      <c r="C20" s="209"/>
      <c r="D20" s="209"/>
      <c r="E20" s="179"/>
      <c r="F20" s="179"/>
      <c r="G20" s="179"/>
      <c r="H20" s="119"/>
      <c r="I20" s="119"/>
      <c r="J20" s="119"/>
      <c r="K20" s="120" t="e">
        <f>#REF!</f>
        <v>#REF!</v>
      </c>
      <c r="L20" s="120" t="e">
        <f>#REF!+IF(J20="豆漿",0.5,0)</f>
        <v>#REF!</v>
      </c>
      <c r="M20" s="120" t="e">
        <f>#REF!</f>
        <v>#REF!</v>
      </c>
      <c r="N20" s="120">
        <f t="shared" si="0"/>
        <v>0</v>
      </c>
      <c r="O20" s="120" t="e">
        <f>#REF!</f>
        <v>#REF!</v>
      </c>
      <c r="P20" s="120">
        <f t="shared" si="1"/>
        <v>0</v>
      </c>
      <c r="Q20" s="121" t="e">
        <f t="shared" si="2"/>
        <v>#REF!</v>
      </c>
      <c r="U20" s="159"/>
    </row>
    <row r="21" spans="1:23" s="61" customFormat="1" ht="59.25" hidden="1" customHeight="1">
      <c r="A21" s="92">
        <f>A20+1</f>
        <v>44949</v>
      </c>
      <c r="B21" s="62" t="s">
        <v>7</v>
      </c>
      <c r="C21" s="210"/>
      <c r="D21" s="186"/>
      <c r="E21" s="209"/>
      <c r="F21" s="179"/>
      <c r="G21" s="137"/>
      <c r="H21" s="63"/>
      <c r="I21" s="63"/>
      <c r="J21" s="63"/>
      <c r="K21" s="64" t="e">
        <f>#REF!</f>
        <v>#REF!</v>
      </c>
      <c r="L21" s="64" t="e">
        <f>#REF!+IF(J21="豆漿",0.5,0)</f>
        <v>#REF!</v>
      </c>
      <c r="M21" s="64" t="e">
        <f>#REF!</f>
        <v>#REF!</v>
      </c>
      <c r="N21" s="64">
        <f t="shared" si="0"/>
        <v>0</v>
      </c>
      <c r="O21" s="64" t="e">
        <f>#REF!</f>
        <v>#REF!</v>
      </c>
      <c r="P21" s="64">
        <f t="shared" si="1"/>
        <v>0</v>
      </c>
      <c r="Q21" s="101" t="e">
        <f t="shared" si="2"/>
        <v>#REF!</v>
      </c>
      <c r="S21" s="174"/>
    </row>
    <row r="22" spans="1:23" s="61" customFormat="1" ht="59.25" hidden="1" customHeight="1">
      <c r="A22" s="92">
        <f>A21+1</f>
        <v>44950</v>
      </c>
      <c r="B22" s="62" t="s">
        <v>3</v>
      </c>
      <c r="C22" s="149"/>
      <c r="D22" s="149"/>
      <c r="E22" s="181"/>
      <c r="F22" s="179"/>
      <c r="G22" s="280"/>
      <c r="H22" s="63"/>
      <c r="I22" s="63"/>
      <c r="J22" s="63"/>
      <c r="K22" s="64" t="e">
        <f>#REF!</f>
        <v>#REF!</v>
      </c>
      <c r="L22" s="64" t="e">
        <f>#REF!+IF(J22="豆漿",0.5,0)</f>
        <v>#REF!</v>
      </c>
      <c r="M22" s="64" t="e">
        <f>#REF!</f>
        <v>#REF!</v>
      </c>
      <c r="N22" s="64">
        <f t="shared" si="0"/>
        <v>0</v>
      </c>
      <c r="O22" s="64" t="e">
        <f>#REF!</f>
        <v>#REF!</v>
      </c>
      <c r="P22" s="64">
        <f t="shared" si="1"/>
        <v>0</v>
      </c>
      <c r="Q22" s="101" t="e">
        <f t="shared" si="2"/>
        <v>#REF!</v>
      </c>
      <c r="S22" s="315"/>
      <c r="T22" s="315"/>
      <c r="U22" s="315"/>
      <c r="V22" s="315"/>
      <c r="W22" s="315"/>
    </row>
    <row r="23" spans="1:23" s="61" customFormat="1" ht="59.25" hidden="1" customHeight="1">
      <c r="A23" s="92">
        <f>A22+1</f>
        <v>44951</v>
      </c>
      <c r="B23" s="62" t="s">
        <v>4</v>
      </c>
      <c r="C23" s="137"/>
      <c r="D23" s="179"/>
      <c r="E23" s="179"/>
      <c r="F23" s="179"/>
      <c r="G23" s="180"/>
      <c r="H23" s="63"/>
      <c r="I23" s="63"/>
      <c r="J23" s="63"/>
      <c r="K23" s="64" t="e">
        <f>#REF!</f>
        <v>#REF!</v>
      </c>
      <c r="L23" s="64" t="e">
        <f>#REF!+IF(J23="豆漿",0.5,0)</f>
        <v>#REF!</v>
      </c>
      <c r="M23" s="64" t="e">
        <f>#REF!</f>
        <v>#REF!</v>
      </c>
      <c r="N23" s="64">
        <f t="shared" si="0"/>
        <v>0</v>
      </c>
      <c r="O23" s="64" t="e">
        <f>#REF!</f>
        <v>#REF!</v>
      </c>
      <c r="P23" s="64">
        <f t="shared" si="1"/>
        <v>0</v>
      </c>
      <c r="Q23" s="101" t="e">
        <f t="shared" si="2"/>
        <v>#REF!</v>
      </c>
      <c r="V23" s="159"/>
    </row>
    <row r="24" spans="1:23" s="61" customFormat="1" ht="59.25" hidden="1" customHeight="1" thickBot="1">
      <c r="A24" s="102">
        <f>A23+1</f>
        <v>44952</v>
      </c>
      <c r="B24" s="65" t="s">
        <v>5</v>
      </c>
      <c r="C24" s="188"/>
      <c r="D24" s="182"/>
      <c r="E24" s="173"/>
      <c r="F24" s="213"/>
      <c r="G24" s="173"/>
      <c r="H24" s="104"/>
      <c r="I24" s="104"/>
      <c r="J24" s="104"/>
      <c r="K24" s="105" t="e">
        <f>#REF!</f>
        <v>#REF!</v>
      </c>
      <c r="L24" s="105" t="e">
        <f>#REF!+IF(J24="豆漿",0.5,0)</f>
        <v>#REF!</v>
      </c>
      <c r="M24" s="105" t="e">
        <f>#REF!</f>
        <v>#REF!</v>
      </c>
      <c r="N24" s="105">
        <f t="shared" si="0"/>
        <v>0</v>
      </c>
      <c r="O24" s="105" t="e">
        <f>#REF!</f>
        <v>#REF!</v>
      </c>
      <c r="P24" s="105">
        <f t="shared" si="1"/>
        <v>0</v>
      </c>
      <c r="Q24" s="106" t="e">
        <f t="shared" si="2"/>
        <v>#REF!</v>
      </c>
    </row>
    <row r="25" spans="1:23" s="61" customFormat="1" ht="59.25" hidden="1" customHeight="1">
      <c r="A25" s="118">
        <f>A24+3</f>
        <v>44955</v>
      </c>
      <c r="B25" s="111" t="s">
        <v>6</v>
      </c>
      <c r="C25" s="181"/>
      <c r="D25" s="181"/>
      <c r="E25" s="209"/>
      <c r="F25" s="179"/>
      <c r="G25" s="179"/>
      <c r="H25" s="151"/>
      <c r="I25" s="119"/>
      <c r="J25" s="119"/>
      <c r="K25" s="120" t="e">
        <f>#REF!</f>
        <v>#REF!</v>
      </c>
      <c r="L25" s="120" t="e">
        <f>#REF!+IF(J25="豆漿",0.5,0)</f>
        <v>#REF!</v>
      </c>
      <c r="M25" s="120" t="e">
        <f>#REF!</f>
        <v>#REF!</v>
      </c>
      <c r="N25" s="120">
        <f t="shared" si="0"/>
        <v>0</v>
      </c>
      <c r="O25" s="120" t="e">
        <f>#REF!</f>
        <v>#REF!</v>
      </c>
      <c r="P25" s="120">
        <f t="shared" si="1"/>
        <v>0</v>
      </c>
      <c r="Q25" s="121" t="e">
        <f t="shared" si="2"/>
        <v>#REF!</v>
      </c>
      <c r="S25" s="137"/>
      <c r="T25" s="277"/>
      <c r="U25" s="277"/>
    </row>
    <row r="26" spans="1:23" s="61" customFormat="1" ht="59.25" hidden="1" customHeight="1">
      <c r="A26" s="92">
        <f>A25+1</f>
        <v>44956</v>
      </c>
      <c r="B26" s="62" t="s">
        <v>7</v>
      </c>
      <c r="C26" s="137"/>
      <c r="D26" s="187"/>
      <c r="E26" s="179"/>
      <c r="F26" s="179"/>
      <c r="G26" s="210"/>
      <c r="H26" s="172"/>
      <c r="I26" s="63"/>
      <c r="J26" s="63"/>
      <c r="K26" s="64" t="e">
        <f>#REF!</f>
        <v>#REF!</v>
      </c>
      <c r="L26" s="64" t="e">
        <f>#REF!+IF(J26="豆漿",0.5,0)</f>
        <v>#REF!</v>
      </c>
      <c r="M26" s="64" t="e">
        <f>#REF!</f>
        <v>#REF!</v>
      </c>
      <c r="N26" s="64">
        <f t="shared" si="0"/>
        <v>0</v>
      </c>
      <c r="O26" s="64" t="e">
        <f>#REF!</f>
        <v>#REF!</v>
      </c>
      <c r="P26" s="64">
        <f t="shared" si="1"/>
        <v>0</v>
      </c>
      <c r="Q26" s="101" t="e">
        <f t="shared" si="2"/>
        <v>#REF!</v>
      </c>
    </row>
    <row r="27" spans="1:23" s="61" customFormat="1" ht="59.25" hidden="1" customHeight="1">
      <c r="A27" s="171">
        <f>A26+1</f>
        <v>44957</v>
      </c>
      <c r="B27" s="62" t="s">
        <v>38</v>
      </c>
      <c r="C27" s="210"/>
      <c r="D27" s="137"/>
      <c r="E27" s="179"/>
      <c r="F27" s="179"/>
      <c r="G27" s="209"/>
      <c r="H27" s="138"/>
      <c r="I27" s="119"/>
      <c r="J27" s="119"/>
      <c r="K27" s="120" t="e">
        <f>#REF!</f>
        <v>#REF!</v>
      </c>
      <c r="L27" s="120" t="e">
        <f>#REF!+IF(J27="豆漿",0.5,0)</f>
        <v>#REF!</v>
      </c>
      <c r="M27" s="120" t="e">
        <f>#REF!</f>
        <v>#REF!</v>
      </c>
      <c r="N27" s="120">
        <f t="shared" si="0"/>
        <v>0</v>
      </c>
      <c r="O27" s="120" t="e">
        <f>#REF!</f>
        <v>#REF!</v>
      </c>
      <c r="P27" s="120">
        <f t="shared" si="1"/>
        <v>0</v>
      </c>
      <c r="Q27" s="121" t="e">
        <f t="shared" si="2"/>
        <v>#REF!</v>
      </c>
    </row>
    <row r="28" spans="1:23" s="61" customFormat="1" ht="59.25" hidden="1" customHeight="1">
      <c r="A28" s="171">
        <f>A27+1</f>
        <v>44958</v>
      </c>
      <c r="B28" s="62" t="s">
        <v>39</v>
      </c>
      <c r="C28" s="137"/>
      <c r="D28" s="179"/>
      <c r="E28" s="179"/>
      <c r="F28" s="179"/>
      <c r="G28" s="137"/>
      <c r="H28" s="172"/>
      <c r="I28" s="63"/>
      <c r="J28" s="63"/>
      <c r="K28" s="64" t="e">
        <f>#REF!</f>
        <v>#REF!</v>
      </c>
      <c r="L28" s="64" t="e">
        <f>#REF!+IF(J28="豆漿",0.5,0)</f>
        <v>#REF!</v>
      </c>
      <c r="M28" s="64" t="e">
        <f>#REF!</f>
        <v>#REF!</v>
      </c>
      <c r="N28" s="64">
        <f t="shared" si="0"/>
        <v>0</v>
      </c>
      <c r="O28" s="64" t="e">
        <f>#REF!</f>
        <v>#REF!</v>
      </c>
      <c r="P28" s="64">
        <f t="shared" si="1"/>
        <v>0</v>
      </c>
      <c r="Q28" s="64" t="e">
        <f t="shared" si="2"/>
        <v>#REF!</v>
      </c>
    </row>
    <row r="29" spans="1:23" s="61" customFormat="1" ht="59.25" hidden="1" customHeight="1" thickBot="1">
      <c r="A29" s="178">
        <f>A28+1</f>
        <v>44959</v>
      </c>
      <c r="B29" s="65" t="s">
        <v>40</v>
      </c>
      <c r="C29" s="173"/>
      <c r="D29" s="173"/>
      <c r="E29" s="173"/>
      <c r="F29" s="188"/>
      <c r="G29" s="173"/>
      <c r="H29" s="104"/>
      <c r="I29" s="104"/>
      <c r="J29" s="104"/>
      <c r="K29" s="105" t="e">
        <f>#REF!</f>
        <v>#REF!</v>
      </c>
      <c r="L29" s="105" t="e">
        <f>#REF!+IF(J29="豆漿",0.5,0)</f>
        <v>#REF!</v>
      </c>
      <c r="M29" s="105" t="e">
        <f>#REF!</f>
        <v>#REF!</v>
      </c>
      <c r="N29" s="105">
        <f t="shared" si="0"/>
        <v>0</v>
      </c>
      <c r="O29" s="105" t="e">
        <f>#REF!</f>
        <v>#REF!</v>
      </c>
      <c r="P29" s="105">
        <f t="shared" si="1"/>
        <v>0</v>
      </c>
      <c r="Q29" s="105" t="e">
        <f t="shared" si="2"/>
        <v>#REF!</v>
      </c>
    </row>
    <row r="30" spans="1:23" ht="25.5" customHeight="1" thickBot="1">
      <c r="A30" s="67"/>
      <c r="B30" s="67"/>
      <c r="C30" s="316" t="s">
        <v>23</v>
      </c>
      <c r="D30" s="86" t="s">
        <v>24</v>
      </c>
      <c r="E30" s="318" t="s">
        <v>25</v>
      </c>
      <c r="F30" s="318" t="s">
        <v>26</v>
      </c>
      <c r="G30" s="318" t="s">
        <v>27</v>
      </c>
      <c r="H30" s="318" t="s">
        <v>28</v>
      </c>
      <c r="I30" s="317" t="s">
        <v>29</v>
      </c>
      <c r="J30" s="317"/>
      <c r="K30" s="317"/>
      <c r="L30" s="317"/>
      <c r="M30" s="305" t="s">
        <v>30</v>
      </c>
      <c r="N30" s="305" t="s">
        <v>31</v>
      </c>
      <c r="O30" s="68"/>
      <c r="P30" s="68"/>
    </row>
    <row r="31" spans="1:23" ht="19.5" customHeight="1" thickBot="1">
      <c r="A31" s="67"/>
      <c r="B31" s="67"/>
      <c r="C31" s="317"/>
      <c r="D31" s="279" t="s">
        <v>35</v>
      </c>
      <c r="E31" s="317"/>
      <c r="F31" s="317"/>
      <c r="G31" s="317"/>
      <c r="H31" s="317"/>
      <c r="I31" s="88" t="s">
        <v>32</v>
      </c>
      <c r="J31" s="307" t="s">
        <v>33</v>
      </c>
      <c r="K31" s="308"/>
      <c r="L31" s="90" t="s">
        <v>34</v>
      </c>
      <c r="M31" s="306"/>
      <c r="N31" s="306"/>
      <c r="O31" s="68"/>
      <c r="P31" s="68"/>
    </row>
    <row r="32" spans="1:23" ht="19.5" customHeight="1" thickBot="1">
      <c r="A32" s="67"/>
      <c r="B32" s="67"/>
      <c r="C32" s="96">
        <v>1</v>
      </c>
      <c r="D32" s="97">
        <v>2</v>
      </c>
      <c r="E32" s="97">
        <v>6</v>
      </c>
      <c r="F32" s="97">
        <v>5</v>
      </c>
      <c r="G32" s="97">
        <v>14</v>
      </c>
      <c r="H32" s="98">
        <v>0</v>
      </c>
      <c r="I32" s="96">
        <v>1</v>
      </c>
      <c r="J32" s="309">
        <v>3</v>
      </c>
      <c r="K32" s="310"/>
      <c r="L32" s="97">
        <v>0</v>
      </c>
      <c r="M32" s="97">
        <v>3</v>
      </c>
      <c r="N32" s="99">
        <v>3</v>
      </c>
      <c r="O32" s="68"/>
      <c r="P32" s="68"/>
    </row>
    <row r="33" spans="1:20" ht="47.25" customHeight="1">
      <c r="A33" s="311" t="s">
        <v>422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278"/>
    </row>
    <row r="34" spans="1:20" ht="37.5" customHeight="1">
      <c r="A34" s="303" t="s">
        <v>386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</row>
    <row r="35" spans="1:20" ht="25">
      <c r="C35" s="77"/>
      <c r="D35" s="76"/>
      <c r="E35" s="69"/>
      <c r="F35" s="72"/>
      <c r="G35" s="70"/>
      <c r="H35" s="70"/>
      <c r="I35" s="70"/>
      <c r="J35" s="70"/>
      <c r="K35" s="70"/>
      <c r="L35" s="71"/>
      <c r="M35" s="71"/>
      <c r="N35" s="71"/>
      <c r="O35" s="71"/>
      <c r="P35" s="71"/>
      <c r="Q35" s="71"/>
    </row>
    <row r="36" spans="1:20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20" s="73" customFormat="1"/>
    <row r="38" spans="1:20" s="73" customFormat="1">
      <c r="C38" s="69"/>
    </row>
    <row r="39" spans="1:20" s="73" customFormat="1" ht="31">
      <c r="C39" s="69"/>
      <c r="E39" s="301"/>
      <c r="F39" s="302"/>
      <c r="G39" s="302"/>
      <c r="H39" s="302"/>
      <c r="I39" s="302"/>
      <c r="J39" s="78"/>
    </row>
    <row r="40" spans="1:20" s="73" customFormat="1">
      <c r="C40" s="69"/>
      <c r="D40" s="69"/>
      <c r="E40" s="72"/>
      <c r="F40" s="70"/>
      <c r="G40" s="70"/>
      <c r="H40" s="70"/>
      <c r="I40" s="78"/>
      <c r="J40" s="78"/>
    </row>
    <row r="41" spans="1:20" s="73" customFormat="1">
      <c r="C41" s="69"/>
      <c r="D41" s="69"/>
      <c r="E41" s="69"/>
      <c r="F41" s="69"/>
      <c r="G41" s="69"/>
      <c r="H41" s="69"/>
      <c r="I41" s="69"/>
      <c r="J41" s="69"/>
      <c r="K41" s="72"/>
      <c r="L41" s="70"/>
      <c r="M41" s="70"/>
      <c r="N41" s="70"/>
      <c r="O41" s="78"/>
    </row>
    <row r="42" spans="1:20" s="73" customFormat="1" ht="35.5">
      <c r="C42" s="69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</row>
    <row r="43" spans="1:20" s="73" customFormat="1">
      <c r="F43" s="79"/>
      <c r="K43" s="69"/>
      <c r="L43" s="69"/>
      <c r="M43" s="69"/>
      <c r="N43" s="69"/>
      <c r="O43" s="69"/>
      <c r="P43" s="69"/>
      <c r="Q43" s="69"/>
    </row>
    <row r="44" spans="1:20" s="73" customFormat="1">
      <c r="F44" s="55"/>
      <c r="K44" s="69"/>
      <c r="L44" s="69"/>
      <c r="M44" s="69"/>
      <c r="N44" s="69"/>
      <c r="O44" s="69"/>
      <c r="P44" s="69"/>
      <c r="Q44" s="69"/>
    </row>
    <row r="45" spans="1:20" ht="35.5"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</row>
    <row r="53" spans="3:17" ht="21.5">
      <c r="C53" s="80"/>
      <c r="D53" s="80"/>
      <c r="E53" s="80"/>
      <c r="F53" s="81"/>
      <c r="G53" s="82"/>
      <c r="H53" s="83"/>
      <c r="I53" s="83"/>
      <c r="J53" s="83"/>
      <c r="K53" s="84"/>
      <c r="L53" s="84"/>
      <c r="M53" s="84"/>
      <c r="N53" s="84"/>
      <c r="O53" s="84"/>
      <c r="P53" s="84"/>
      <c r="Q53" s="84"/>
    </row>
  </sheetData>
  <mergeCells count="34">
    <mergeCell ref="A1:H1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C5:G5"/>
    <mergeCell ref="S22:W22"/>
    <mergeCell ref="C30:C31"/>
    <mergeCell ref="E30:E31"/>
    <mergeCell ref="F30:F31"/>
    <mergeCell ref="G30:G31"/>
    <mergeCell ref="H30:H31"/>
    <mergeCell ref="I30:L30"/>
    <mergeCell ref="I3:I4"/>
    <mergeCell ref="J3:J4"/>
    <mergeCell ref="K3:K4"/>
    <mergeCell ref="L3:L4"/>
    <mergeCell ref="M3:M4"/>
    <mergeCell ref="N3:N4"/>
    <mergeCell ref="E39:I39"/>
    <mergeCell ref="D42:T42"/>
    <mergeCell ref="C45:S45"/>
    <mergeCell ref="M30:M31"/>
    <mergeCell ref="N30:N31"/>
    <mergeCell ref="J31:K31"/>
    <mergeCell ref="J32:K32"/>
    <mergeCell ref="A33:Q33"/>
    <mergeCell ref="A34:Q3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view="pageBreakPreview" zoomScale="60" zoomScaleNormal="70" workbookViewId="0">
      <selection activeCell="J5" sqref="J5"/>
    </sheetView>
  </sheetViews>
  <sheetFormatPr defaultColWidth="9" defaultRowHeight="19.5"/>
  <cols>
    <col min="1" max="1" width="3.6328125" style="73" customWidth="1"/>
    <col min="2" max="2" width="3" style="73" customWidth="1"/>
    <col min="3" max="3" width="48.08984375" style="73" customWidth="1"/>
    <col min="4" max="4" width="34.7265625" style="73" customWidth="1"/>
    <col min="5" max="5" width="39.08984375" style="73" customWidth="1"/>
    <col min="6" max="6" width="26" style="73" customWidth="1"/>
    <col min="7" max="7" width="33.26953125" style="73" customWidth="1"/>
    <col min="8" max="9" width="7.6328125" style="73" customWidth="1"/>
    <col min="10" max="10" width="10.36328125" style="73" customWidth="1"/>
    <col min="11" max="17" width="5" style="69" customWidth="1"/>
    <col min="18" max="16384" width="9" style="71"/>
  </cols>
  <sheetData>
    <row r="1" spans="1:30" s="51" customFormat="1">
      <c r="A1" s="325" t="s">
        <v>394</v>
      </c>
      <c r="B1" s="326"/>
      <c r="C1" s="326"/>
      <c r="D1" s="326"/>
      <c r="E1" s="326"/>
      <c r="F1" s="326"/>
      <c r="G1" s="326"/>
      <c r="H1" s="326"/>
      <c r="I1" s="49"/>
      <c r="J1" s="49"/>
      <c r="K1" s="50"/>
      <c r="L1" s="50"/>
      <c r="M1" s="50"/>
      <c r="N1" s="50"/>
      <c r="O1" s="50"/>
      <c r="P1" s="50"/>
      <c r="Q1" s="50"/>
    </row>
    <row r="2" spans="1:30" s="58" customFormat="1" ht="62.15" customHeight="1" thickBot="1">
      <c r="A2" s="52"/>
      <c r="B2" s="53"/>
      <c r="C2" s="54"/>
      <c r="D2" s="53"/>
      <c r="E2" s="53"/>
      <c r="F2" s="55" t="s">
        <v>0</v>
      </c>
      <c r="G2" s="53"/>
      <c r="H2" s="53"/>
      <c r="I2" s="53"/>
      <c r="J2" s="53"/>
      <c r="K2" s="56"/>
      <c r="L2" s="56"/>
      <c r="M2" s="56"/>
      <c r="N2" s="56"/>
      <c r="O2" s="57"/>
      <c r="P2" s="57"/>
      <c r="Q2" s="57"/>
    </row>
    <row r="3" spans="1:30" s="59" customFormat="1" ht="18.75" customHeight="1">
      <c r="A3" s="327" t="s">
        <v>9</v>
      </c>
      <c r="B3" s="329" t="s">
        <v>10</v>
      </c>
      <c r="C3" s="331" t="s">
        <v>11</v>
      </c>
      <c r="D3" s="331" t="s">
        <v>12</v>
      </c>
      <c r="E3" s="331" t="s">
        <v>13</v>
      </c>
      <c r="F3" s="331" t="s">
        <v>14</v>
      </c>
      <c r="G3" s="319" t="s">
        <v>15</v>
      </c>
      <c r="H3" s="319" t="s">
        <v>16</v>
      </c>
      <c r="I3" s="319" t="s">
        <v>380</v>
      </c>
      <c r="J3" s="321" t="s">
        <v>46</v>
      </c>
      <c r="K3" s="323" t="s">
        <v>44</v>
      </c>
      <c r="L3" s="312" t="s">
        <v>45</v>
      </c>
      <c r="M3" s="312" t="s">
        <v>17</v>
      </c>
      <c r="N3" s="312" t="s">
        <v>18</v>
      </c>
      <c r="O3" s="312" t="s">
        <v>19</v>
      </c>
      <c r="P3" s="312" t="s">
        <v>20</v>
      </c>
      <c r="Q3" s="291" t="s">
        <v>21</v>
      </c>
    </row>
    <row r="4" spans="1:30" s="59" customFormat="1" ht="95.25" customHeight="1" thickBot="1">
      <c r="A4" s="328"/>
      <c r="B4" s="330"/>
      <c r="C4" s="320"/>
      <c r="D4" s="320"/>
      <c r="E4" s="320"/>
      <c r="F4" s="320"/>
      <c r="G4" s="320"/>
      <c r="H4" s="320"/>
      <c r="I4" s="320"/>
      <c r="J4" s="322"/>
      <c r="K4" s="324"/>
      <c r="L4" s="313"/>
      <c r="M4" s="313"/>
      <c r="N4" s="313"/>
      <c r="O4" s="313"/>
      <c r="P4" s="313"/>
      <c r="Q4" s="292" t="s">
        <v>22</v>
      </c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</row>
    <row r="5" spans="1:30" s="61" customFormat="1" ht="57.75" customHeight="1">
      <c r="A5" s="118">
        <v>44927</v>
      </c>
      <c r="B5" s="111" t="s">
        <v>36</v>
      </c>
      <c r="C5" s="314" t="s">
        <v>88</v>
      </c>
      <c r="D5" s="314"/>
      <c r="E5" s="314"/>
      <c r="F5" s="314"/>
      <c r="G5" s="314"/>
      <c r="H5" s="119"/>
      <c r="I5" s="119"/>
      <c r="J5" s="119"/>
      <c r="K5" s="120" t="e">
        <f>#REF!</f>
        <v>#REF!</v>
      </c>
      <c r="L5" s="120" t="e">
        <f>#REF!+IF(J5="豆漿",0.5,0)</f>
        <v>#REF!</v>
      </c>
      <c r="M5" s="120" t="e">
        <f>#REF!</f>
        <v>#REF!</v>
      </c>
      <c r="N5" s="120">
        <f>IF(I5="鮮奶",0.8,0)</f>
        <v>0</v>
      </c>
      <c r="O5" s="120" t="e">
        <f>#REF!</f>
        <v>#REF!</v>
      </c>
      <c r="P5" s="120">
        <f>IF(H5="水果",1,0)</f>
        <v>0</v>
      </c>
      <c r="Q5" s="121" t="e">
        <f>K5*70+L5*75+M5*25+N5*150+O5*45+P5*60</f>
        <v>#REF!</v>
      </c>
    </row>
    <row r="6" spans="1:30" s="61" customFormat="1" ht="71.25" customHeight="1">
      <c r="A6" s="92">
        <f>A5+1</f>
        <v>44928</v>
      </c>
      <c r="B6" s="62" t="s">
        <v>37</v>
      </c>
      <c r="C6" s="281" t="s">
        <v>388</v>
      </c>
      <c r="D6" s="281" t="s">
        <v>291</v>
      </c>
      <c r="E6" s="281" t="s">
        <v>292</v>
      </c>
      <c r="F6" s="161" t="s">
        <v>95</v>
      </c>
      <c r="G6" s="281" t="s">
        <v>293</v>
      </c>
      <c r="H6" s="63" t="s">
        <v>288</v>
      </c>
      <c r="I6" s="63"/>
      <c r="J6" s="63"/>
      <c r="K6" s="64">
        <v>4</v>
      </c>
      <c r="L6" s="64">
        <v>2.2000000000000002</v>
      </c>
      <c r="M6" s="64">
        <v>2.1</v>
      </c>
      <c r="N6" s="64">
        <f t="shared" ref="N6:N29" si="0">IF(I6="鮮奶",0.8,0)</f>
        <v>0</v>
      </c>
      <c r="O6" s="64">
        <v>2.5</v>
      </c>
      <c r="P6" s="64">
        <f t="shared" ref="P6:P29" si="1">IF(H6="水果",1,0)</f>
        <v>1</v>
      </c>
      <c r="Q6" s="101">
        <f t="shared" ref="Q6:Q29" si="2">K6*70+L6*75+M6*25+N6*150+O6*45+P6*60</f>
        <v>670</v>
      </c>
    </row>
    <row r="7" spans="1:30" s="61" customFormat="1" ht="66.75" customHeight="1">
      <c r="A7" s="92">
        <f>A6+1</f>
        <v>44929</v>
      </c>
      <c r="B7" s="62" t="s">
        <v>38</v>
      </c>
      <c r="C7" s="161" t="s">
        <v>295</v>
      </c>
      <c r="D7" s="281" t="s">
        <v>296</v>
      </c>
      <c r="E7" s="281" t="s">
        <v>297</v>
      </c>
      <c r="F7" s="161" t="s">
        <v>99</v>
      </c>
      <c r="G7" s="281" t="s">
        <v>298</v>
      </c>
      <c r="H7" s="63" t="s">
        <v>288</v>
      </c>
      <c r="I7" s="63"/>
      <c r="J7" s="63"/>
      <c r="K7" s="64">
        <v>4.2</v>
      </c>
      <c r="L7" s="64">
        <v>2.6</v>
      </c>
      <c r="M7" s="64">
        <v>1.8</v>
      </c>
      <c r="N7" s="64">
        <f t="shared" si="0"/>
        <v>0</v>
      </c>
      <c r="O7" s="64">
        <v>2.5</v>
      </c>
      <c r="P7" s="64">
        <f t="shared" si="1"/>
        <v>1</v>
      </c>
      <c r="Q7" s="101">
        <f t="shared" si="2"/>
        <v>706.5</v>
      </c>
    </row>
    <row r="8" spans="1:30" s="61" customFormat="1" ht="59.25" customHeight="1">
      <c r="A8" s="92">
        <f>A7+1</f>
        <v>44930</v>
      </c>
      <c r="B8" s="62" t="s">
        <v>4</v>
      </c>
      <c r="C8" s="161" t="s">
        <v>66</v>
      </c>
      <c r="D8" s="281" t="s">
        <v>299</v>
      </c>
      <c r="E8" s="281" t="s">
        <v>345</v>
      </c>
      <c r="F8" s="161" t="s">
        <v>92</v>
      </c>
      <c r="G8" s="281" t="s">
        <v>300</v>
      </c>
      <c r="H8" s="63"/>
      <c r="I8" s="63" t="s">
        <v>286</v>
      </c>
      <c r="J8" s="63"/>
      <c r="K8" s="64">
        <v>4.0999999999999996</v>
      </c>
      <c r="L8" s="64">
        <v>2.7</v>
      </c>
      <c r="M8" s="64">
        <v>1.2</v>
      </c>
      <c r="N8" s="64">
        <f t="shared" si="0"/>
        <v>0.8</v>
      </c>
      <c r="O8" s="64">
        <v>2.5</v>
      </c>
      <c r="P8" s="64">
        <f t="shared" si="1"/>
        <v>0</v>
      </c>
      <c r="Q8" s="101">
        <f t="shared" si="2"/>
        <v>752</v>
      </c>
    </row>
    <row r="9" spans="1:30" s="66" customFormat="1" ht="59.25" customHeight="1" thickBot="1">
      <c r="A9" s="102">
        <f>A8+1</f>
        <v>44931</v>
      </c>
      <c r="B9" s="65" t="s">
        <v>5</v>
      </c>
      <c r="C9" s="164" t="s">
        <v>96</v>
      </c>
      <c r="D9" s="282" t="s">
        <v>352</v>
      </c>
      <c r="E9" s="282" t="s">
        <v>301</v>
      </c>
      <c r="F9" s="164" t="s">
        <v>65</v>
      </c>
      <c r="G9" s="282" t="s">
        <v>302</v>
      </c>
      <c r="H9" s="103" t="s">
        <v>288</v>
      </c>
      <c r="I9" s="104"/>
      <c r="J9" s="104"/>
      <c r="K9" s="105">
        <v>4.8</v>
      </c>
      <c r="L9" s="105">
        <v>2.1</v>
      </c>
      <c r="M9" s="105">
        <v>1.2</v>
      </c>
      <c r="N9" s="105">
        <f t="shared" si="0"/>
        <v>0</v>
      </c>
      <c r="O9" s="105">
        <v>2.8</v>
      </c>
      <c r="P9" s="105">
        <f t="shared" si="1"/>
        <v>1</v>
      </c>
      <c r="Q9" s="106">
        <f t="shared" si="2"/>
        <v>709.5</v>
      </c>
      <c r="AB9" s="183"/>
    </row>
    <row r="10" spans="1:30" s="61" customFormat="1" ht="59.25" customHeight="1">
      <c r="A10" s="118">
        <f>A9+3</f>
        <v>44934</v>
      </c>
      <c r="B10" s="111" t="s">
        <v>6</v>
      </c>
      <c r="C10" s="244" t="s">
        <v>151</v>
      </c>
      <c r="D10" s="281" t="s">
        <v>341</v>
      </c>
      <c r="E10" s="283" t="s">
        <v>342</v>
      </c>
      <c r="F10" s="244" t="s">
        <v>89</v>
      </c>
      <c r="G10" s="283" t="s">
        <v>343</v>
      </c>
      <c r="H10" s="119" t="s">
        <v>288</v>
      </c>
      <c r="I10" s="119"/>
      <c r="J10" s="119"/>
      <c r="K10" s="120">
        <v>4.3</v>
      </c>
      <c r="L10" s="120">
        <v>2.4</v>
      </c>
      <c r="M10" s="120">
        <v>1.3</v>
      </c>
      <c r="N10" s="120">
        <f>IF(I10="鮮奶",0.8,0)</f>
        <v>0</v>
      </c>
      <c r="O10" s="120">
        <v>2.8</v>
      </c>
      <c r="P10" s="60">
        <f t="shared" si="1"/>
        <v>1</v>
      </c>
      <c r="Q10" s="100">
        <f t="shared" si="2"/>
        <v>699.5</v>
      </c>
      <c r="T10" s="183"/>
      <c r="U10" s="183"/>
      <c r="V10" s="183"/>
    </row>
    <row r="11" spans="1:30" s="61" customFormat="1" ht="59.25" customHeight="1">
      <c r="A11" s="92">
        <f>A10+1</f>
        <v>44935</v>
      </c>
      <c r="B11" s="62" t="s">
        <v>7</v>
      </c>
      <c r="C11" s="161" t="s">
        <v>258</v>
      </c>
      <c r="D11" s="161" t="s">
        <v>351</v>
      </c>
      <c r="E11" s="281" t="s">
        <v>344</v>
      </c>
      <c r="F11" s="161" t="s">
        <v>90</v>
      </c>
      <c r="G11" s="281" t="s">
        <v>346</v>
      </c>
      <c r="H11" s="63" t="s">
        <v>288</v>
      </c>
      <c r="I11" s="63"/>
      <c r="J11" s="63"/>
      <c r="K11" s="64">
        <v>4</v>
      </c>
      <c r="L11" s="64">
        <v>2.5</v>
      </c>
      <c r="M11" s="64">
        <v>1.5</v>
      </c>
      <c r="N11" s="64">
        <f t="shared" si="0"/>
        <v>0</v>
      </c>
      <c r="O11" s="64">
        <v>2.5</v>
      </c>
      <c r="P11" s="64">
        <f t="shared" si="1"/>
        <v>1</v>
      </c>
      <c r="Q11" s="101">
        <f t="shared" si="2"/>
        <v>677.5</v>
      </c>
      <c r="U11" s="174"/>
      <c r="AA11" s="175"/>
    </row>
    <row r="12" spans="1:30" s="61" customFormat="1" ht="59.25" customHeight="1">
      <c r="A12" s="92">
        <f>A11+1</f>
        <v>44936</v>
      </c>
      <c r="B12" s="62" t="s">
        <v>3</v>
      </c>
      <c r="C12" s="161" t="s">
        <v>68</v>
      </c>
      <c r="D12" s="281" t="s">
        <v>347</v>
      </c>
      <c r="E12" s="281" t="s">
        <v>348</v>
      </c>
      <c r="F12" s="161" t="s">
        <v>196</v>
      </c>
      <c r="G12" s="281" t="s">
        <v>349</v>
      </c>
      <c r="H12" s="63" t="s">
        <v>288</v>
      </c>
      <c r="I12" s="63"/>
      <c r="J12" s="63"/>
      <c r="K12" s="64">
        <v>4.2</v>
      </c>
      <c r="L12" s="64">
        <v>2.1</v>
      </c>
      <c r="M12" s="64">
        <v>2</v>
      </c>
      <c r="N12" s="64">
        <f t="shared" si="0"/>
        <v>0</v>
      </c>
      <c r="O12" s="64">
        <v>2.5</v>
      </c>
      <c r="P12" s="64">
        <f t="shared" si="1"/>
        <v>1</v>
      </c>
      <c r="Q12" s="101">
        <f t="shared" si="2"/>
        <v>674</v>
      </c>
    </row>
    <row r="13" spans="1:30" s="61" customFormat="1" ht="59.25" customHeight="1">
      <c r="A13" s="92">
        <f>A12+1</f>
        <v>44937</v>
      </c>
      <c r="B13" s="62" t="s">
        <v>4</v>
      </c>
      <c r="C13" s="281" t="s">
        <v>360</v>
      </c>
      <c r="D13" s="281" t="s">
        <v>350</v>
      </c>
      <c r="E13" s="161" t="s">
        <v>354</v>
      </c>
      <c r="F13" s="161" t="s">
        <v>91</v>
      </c>
      <c r="G13" s="283" t="s">
        <v>355</v>
      </c>
      <c r="H13" s="63" t="s">
        <v>288</v>
      </c>
      <c r="I13" s="63"/>
      <c r="J13" s="63"/>
      <c r="K13" s="64">
        <v>4.2</v>
      </c>
      <c r="L13" s="64">
        <v>2</v>
      </c>
      <c r="M13" s="64">
        <v>1.1000000000000001</v>
      </c>
      <c r="N13" s="64">
        <f t="shared" si="0"/>
        <v>0</v>
      </c>
      <c r="O13" s="64">
        <v>2.5</v>
      </c>
      <c r="P13" s="64">
        <f t="shared" si="1"/>
        <v>1</v>
      </c>
      <c r="Q13" s="101">
        <f t="shared" si="2"/>
        <v>644</v>
      </c>
    </row>
    <row r="14" spans="1:30" s="61" customFormat="1" ht="59.25" customHeight="1" thickBot="1">
      <c r="A14" s="102">
        <f>A13+1</f>
        <v>44938</v>
      </c>
      <c r="B14" s="65" t="s">
        <v>5</v>
      </c>
      <c r="C14" s="164" t="s">
        <v>69</v>
      </c>
      <c r="D14" s="282" t="s">
        <v>356</v>
      </c>
      <c r="E14" s="282" t="s">
        <v>357</v>
      </c>
      <c r="F14" s="282" t="s">
        <v>358</v>
      </c>
      <c r="G14" s="282" t="s">
        <v>359</v>
      </c>
      <c r="H14" s="188"/>
      <c r="I14" s="104" t="s">
        <v>286</v>
      </c>
      <c r="J14" s="104"/>
      <c r="K14" s="64">
        <v>4.2</v>
      </c>
      <c r="L14" s="64">
        <v>2.1</v>
      </c>
      <c r="M14" s="64">
        <v>2.1</v>
      </c>
      <c r="N14" s="64">
        <f t="shared" si="0"/>
        <v>0.8</v>
      </c>
      <c r="O14" s="64">
        <v>2.5</v>
      </c>
      <c r="P14" s="64">
        <f t="shared" si="1"/>
        <v>0</v>
      </c>
      <c r="Q14" s="101">
        <f t="shared" si="2"/>
        <v>736.5</v>
      </c>
      <c r="S14" s="183"/>
      <c r="V14" s="174"/>
    </row>
    <row r="15" spans="1:30" s="61" customFormat="1" ht="59.25" customHeight="1">
      <c r="A15" s="118">
        <f>A14+3</f>
        <v>44941</v>
      </c>
      <c r="B15" s="111" t="s">
        <v>6</v>
      </c>
      <c r="C15" s="244" t="s">
        <v>96</v>
      </c>
      <c r="D15" s="283" t="s">
        <v>368</v>
      </c>
      <c r="E15" s="283" t="s">
        <v>369</v>
      </c>
      <c r="F15" s="244" t="s">
        <v>92</v>
      </c>
      <c r="G15" s="288" t="s">
        <v>370</v>
      </c>
      <c r="H15" s="119"/>
      <c r="I15" s="119" t="s">
        <v>286</v>
      </c>
      <c r="J15" s="119"/>
      <c r="K15" s="60">
        <v>4.3</v>
      </c>
      <c r="L15" s="60">
        <v>2.4</v>
      </c>
      <c r="M15" s="60">
        <v>1.9</v>
      </c>
      <c r="N15" s="60">
        <f t="shared" si="0"/>
        <v>0.8</v>
      </c>
      <c r="O15" s="60">
        <v>2.5</v>
      </c>
      <c r="P15" s="60">
        <f t="shared" si="1"/>
        <v>0</v>
      </c>
      <c r="Q15" s="100">
        <f t="shared" si="2"/>
        <v>761</v>
      </c>
      <c r="S15" s="245"/>
    </row>
    <row r="16" spans="1:30" s="61" customFormat="1" ht="59.25" customHeight="1">
      <c r="A16" s="92">
        <f>A15+1</f>
        <v>44942</v>
      </c>
      <c r="B16" s="62" t="s">
        <v>7</v>
      </c>
      <c r="C16" s="161" t="s">
        <v>97</v>
      </c>
      <c r="D16" s="281" t="s">
        <v>371</v>
      </c>
      <c r="E16" s="281" t="s">
        <v>372</v>
      </c>
      <c r="F16" s="161" t="s">
        <v>93</v>
      </c>
      <c r="G16" s="283" t="s">
        <v>373</v>
      </c>
      <c r="H16" s="63" t="s">
        <v>288</v>
      </c>
      <c r="I16" s="63"/>
      <c r="J16" s="63"/>
      <c r="K16" s="64">
        <v>4.5</v>
      </c>
      <c r="L16" s="64">
        <v>2.5</v>
      </c>
      <c r="M16" s="64">
        <v>1.5</v>
      </c>
      <c r="N16" s="64">
        <f t="shared" si="0"/>
        <v>0</v>
      </c>
      <c r="O16" s="64">
        <v>2.5</v>
      </c>
      <c r="P16" s="64">
        <f t="shared" si="1"/>
        <v>1</v>
      </c>
      <c r="Q16" s="101">
        <f t="shared" si="2"/>
        <v>712.5</v>
      </c>
      <c r="S16" s="183"/>
      <c r="V16" s="175"/>
    </row>
    <row r="17" spans="1:23" s="61" customFormat="1" ht="59.25" customHeight="1">
      <c r="A17" s="92">
        <f>A16+1</f>
        <v>44943</v>
      </c>
      <c r="B17" s="62" t="s">
        <v>3</v>
      </c>
      <c r="C17" s="161" t="s">
        <v>98</v>
      </c>
      <c r="D17" s="281" t="s">
        <v>374</v>
      </c>
      <c r="E17" s="281" t="s">
        <v>375</v>
      </c>
      <c r="F17" s="161" t="s">
        <v>161</v>
      </c>
      <c r="G17" s="281" t="s">
        <v>376</v>
      </c>
      <c r="H17" s="63" t="s">
        <v>385</v>
      </c>
      <c r="I17" s="63"/>
      <c r="J17" s="63"/>
      <c r="K17" s="64">
        <v>4.5</v>
      </c>
      <c r="L17" s="64">
        <v>2.1</v>
      </c>
      <c r="M17" s="64">
        <v>1.4</v>
      </c>
      <c r="N17" s="64">
        <f t="shared" si="0"/>
        <v>0</v>
      </c>
      <c r="O17" s="64">
        <v>2.5</v>
      </c>
      <c r="P17" s="64">
        <f t="shared" si="1"/>
        <v>1</v>
      </c>
      <c r="Q17" s="101">
        <f t="shared" si="2"/>
        <v>680</v>
      </c>
      <c r="T17" s="81"/>
    </row>
    <row r="18" spans="1:23" s="61" customFormat="1" ht="59.25" customHeight="1">
      <c r="A18" s="92">
        <f>A17+1</f>
        <v>44944</v>
      </c>
      <c r="B18" s="62" t="s">
        <v>4</v>
      </c>
      <c r="C18" s="161" t="s">
        <v>67</v>
      </c>
      <c r="D18" s="161" t="s">
        <v>353</v>
      </c>
      <c r="E18" s="281" t="s">
        <v>377</v>
      </c>
      <c r="F18" s="161" t="s">
        <v>94</v>
      </c>
      <c r="G18" s="281" t="s">
        <v>378</v>
      </c>
      <c r="H18" s="63"/>
      <c r="I18" s="63"/>
      <c r="J18" s="63" t="s">
        <v>46</v>
      </c>
      <c r="K18" s="64">
        <v>4</v>
      </c>
      <c r="L18" s="64">
        <v>2.1</v>
      </c>
      <c r="M18" s="64">
        <v>1.8</v>
      </c>
      <c r="N18" s="64">
        <f t="shared" si="0"/>
        <v>0</v>
      </c>
      <c r="O18" s="64">
        <v>2.5</v>
      </c>
      <c r="P18" s="64">
        <f t="shared" si="1"/>
        <v>0</v>
      </c>
      <c r="Q18" s="101">
        <f t="shared" si="2"/>
        <v>595</v>
      </c>
      <c r="S18" s="175"/>
      <c r="U18" s="277"/>
    </row>
    <row r="19" spans="1:23" s="61" customFormat="1" ht="59.25" customHeight="1" thickBot="1">
      <c r="A19" s="102">
        <f>A18+1</f>
        <v>44945</v>
      </c>
      <c r="B19" s="65" t="s">
        <v>40</v>
      </c>
      <c r="C19" s="282" t="s">
        <v>381</v>
      </c>
      <c r="D19" s="282" t="s">
        <v>382</v>
      </c>
      <c r="E19" s="164" t="s">
        <v>383</v>
      </c>
      <c r="F19" s="164" t="s">
        <v>309</v>
      </c>
      <c r="G19" s="164"/>
      <c r="H19" s="104" t="s">
        <v>288</v>
      </c>
      <c r="I19" s="104"/>
      <c r="J19" s="104"/>
      <c r="K19" s="105">
        <v>4.0999999999999996</v>
      </c>
      <c r="L19" s="105">
        <v>2.2999999999999998</v>
      </c>
      <c r="M19" s="105">
        <v>1.1000000000000001</v>
      </c>
      <c r="N19" s="105">
        <v>0</v>
      </c>
      <c r="O19" s="105">
        <v>2.8</v>
      </c>
      <c r="P19" s="105">
        <f t="shared" si="1"/>
        <v>1</v>
      </c>
      <c r="Q19" s="106">
        <f t="shared" si="2"/>
        <v>673</v>
      </c>
      <c r="T19" s="277"/>
      <c r="U19" s="183"/>
    </row>
    <row r="20" spans="1:23" s="61" customFormat="1" ht="59.25" hidden="1" customHeight="1">
      <c r="A20" s="118">
        <f>A19+3</f>
        <v>44948</v>
      </c>
      <c r="B20" s="111" t="s">
        <v>6</v>
      </c>
      <c r="C20" s="209"/>
      <c r="D20" s="209"/>
      <c r="E20" s="179"/>
      <c r="F20" s="179"/>
      <c r="G20" s="179"/>
      <c r="H20" s="119"/>
      <c r="I20" s="119"/>
      <c r="J20" s="119"/>
      <c r="K20" s="120" t="e">
        <f>#REF!</f>
        <v>#REF!</v>
      </c>
      <c r="L20" s="120" t="e">
        <f>#REF!+IF(J20="豆漿",0.5,0)</f>
        <v>#REF!</v>
      </c>
      <c r="M20" s="120" t="e">
        <f>#REF!</f>
        <v>#REF!</v>
      </c>
      <c r="N20" s="120">
        <f t="shared" si="0"/>
        <v>0</v>
      </c>
      <c r="O20" s="120" t="e">
        <f>#REF!</f>
        <v>#REF!</v>
      </c>
      <c r="P20" s="120">
        <f t="shared" si="1"/>
        <v>0</v>
      </c>
      <c r="Q20" s="121" t="e">
        <f t="shared" si="2"/>
        <v>#REF!</v>
      </c>
      <c r="U20" s="159"/>
    </row>
    <row r="21" spans="1:23" s="61" customFormat="1" ht="59.25" hidden="1" customHeight="1">
      <c r="A21" s="92">
        <f>A20+1</f>
        <v>44949</v>
      </c>
      <c r="B21" s="62" t="s">
        <v>7</v>
      </c>
      <c r="C21" s="210"/>
      <c r="D21" s="186"/>
      <c r="E21" s="209"/>
      <c r="F21" s="179"/>
      <c r="G21" s="137"/>
      <c r="H21" s="63"/>
      <c r="I21" s="63"/>
      <c r="J21" s="63"/>
      <c r="K21" s="64" t="e">
        <f>#REF!</f>
        <v>#REF!</v>
      </c>
      <c r="L21" s="64" t="e">
        <f>#REF!+IF(J21="豆漿",0.5,0)</f>
        <v>#REF!</v>
      </c>
      <c r="M21" s="64" t="e">
        <f>#REF!</f>
        <v>#REF!</v>
      </c>
      <c r="N21" s="64">
        <f t="shared" si="0"/>
        <v>0</v>
      </c>
      <c r="O21" s="64" t="e">
        <f>#REF!</f>
        <v>#REF!</v>
      </c>
      <c r="P21" s="64">
        <f t="shared" si="1"/>
        <v>0</v>
      </c>
      <c r="Q21" s="101" t="e">
        <f t="shared" si="2"/>
        <v>#REF!</v>
      </c>
      <c r="S21" s="174"/>
    </row>
    <row r="22" spans="1:23" s="61" customFormat="1" ht="59.25" hidden="1" customHeight="1">
      <c r="A22" s="92">
        <f>A21+1</f>
        <v>44950</v>
      </c>
      <c r="B22" s="62" t="s">
        <v>3</v>
      </c>
      <c r="C22" s="149"/>
      <c r="D22" s="149"/>
      <c r="E22" s="181"/>
      <c r="F22" s="179"/>
      <c r="G22" s="280"/>
      <c r="H22" s="63"/>
      <c r="I22" s="63"/>
      <c r="J22" s="63"/>
      <c r="K22" s="64" t="e">
        <f>#REF!</f>
        <v>#REF!</v>
      </c>
      <c r="L22" s="64" t="e">
        <f>#REF!+IF(J22="豆漿",0.5,0)</f>
        <v>#REF!</v>
      </c>
      <c r="M22" s="64" t="e">
        <f>#REF!</f>
        <v>#REF!</v>
      </c>
      <c r="N22" s="64">
        <f t="shared" si="0"/>
        <v>0</v>
      </c>
      <c r="O22" s="64" t="e">
        <f>#REF!</f>
        <v>#REF!</v>
      </c>
      <c r="P22" s="64">
        <f t="shared" si="1"/>
        <v>0</v>
      </c>
      <c r="Q22" s="101" t="e">
        <f t="shared" si="2"/>
        <v>#REF!</v>
      </c>
      <c r="S22" s="315"/>
      <c r="T22" s="315"/>
      <c r="U22" s="315"/>
      <c r="V22" s="315"/>
      <c r="W22" s="315"/>
    </row>
    <row r="23" spans="1:23" s="61" customFormat="1" ht="59.25" hidden="1" customHeight="1">
      <c r="A23" s="92">
        <f>A22+1</f>
        <v>44951</v>
      </c>
      <c r="B23" s="62" t="s">
        <v>4</v>
      </c>
      <c r="C23" s="137"/>
      <c r="D23" s="179"/>
      <c r="E23" s="179"/>
      <c r="F23" s="179"/>
      <c r="G23" s="180"/>
      <c r="H23" s="63"/>
      <c r="I23" s="63"/>
      <c r="J23" s="63"/>
      <c r="K23" s="64" t="e">
        <f>#REF!</f>
        <v>#REF!</v>
      </c>
      <c r="L23" s="64" t="e">
        <f>#REF!+IF(J23="豆漿",0.5,0)</f>
        <v>#REF!</v>
      </c>
      <c r="M23" s="64" t="e">
        <f>#REF!</f>
        <v>#REF!</v>
      </c>
      <c r="N23" s="64">
        <f t="shared" si="0"/>
        <v>0</v>
      </c>
      <c r="O23" s="64" t="e">
        <f>#REF!</f>
        <v>#REF!</v>
      </c>
      <c r="P23" s="64">
        <f t="shared" si="1"/>
        <v>0</v>
      </c>
      <c r="Q23" s="101" t="e">
        <f t="shared" si="2"/>
        <v>#REF!</v>
      </c>
      <c r="V23" s="159"/>
    </row>
    <row r="24" spans="1:23" s="61" customFormat="1" ht="59.25" hidden="1" customHeight="1" thickBot="1">
      <c r="A24" s="102">
        <f>A23+1</f>
        <v>44952</v>
      </c>
      <c r="B24" s="65" t="s">
        <v>5</v>
      </c>
      <c r="C24" s="188"/>
      <c r="D24" s="182"/>
      <c r="E24" s="173"/>
      <c r="F24" s="213"/>
      <c r="G24" s="173"/>
      <c r="H24" s="104"/>
      <c r="I24" s="104"/>
      <c r="J24" s="104"/>
      <c r="K24" s="105" t="e">
        <f>#REF!</f>
        <v>#REF!</v>
      </c>
      <c r="L24" s="105" t="e">
        <f>#REF!+IF(J24="豆漿",0.5,0)</f>
        <v>#REF!</v>
      </c>
      <c r="M24" s="105" t="e">
        <f>#REF!</f>
        <v>#REF!</v>
      </c>
      <c r="N24" s="105">
        <f t="shared" si="0"/>
        <v>0</v>
      </c>
      <c r="O24" s="105" t="e">
        <f>#REF!</f>
        <v>#REF!</v>
      </c>
      <c r="P24" s="105">
        <f t="shared" si="1"/>
        <v>0</v>
      </c>
      <c r="Q24" s="106" t="e">
        <f t="shared" si="2"/>
        <v>#REF!</v>
      </c>
    </row>
    <row r="25" spans="1:23" s="61" customFormat="1" ht="59.25" hidden="1" customHeight="1">
      <c r="A25" s="118">
        <f>A24+3</f>
        <v>44955</v>
      </c>
      <c r="B25" s="111" t="s">
        <v>6</v>
      </c>
      <c r="C25" s="181"/>
      <c r="D25" s="181"/>
      <c r="E25" s="209"/>
      <c r="F25" s="179"/>
      <c r="G25" s="179"/>
      <c r="H25" s="151"/>
      <c r="I25" s="119"/>
      <c r="J25" s="119"/>
      <c r="K25" s="120" t="e">
        <f>#REF!</f>
        <v>#REF!</v>
      </c>
      <c r="L25" s="120" t="e">
        <f>#REF!+IF(J25="豆漿",0.5,0)</f>
        <v>#REF!</v>
      </c>
      <c r="M25" s="120" t="e">
        <f>#REF!</f>
        <v>#REF!</v>
      </c>
      <c r="N25" s="120">
        <f t="shared" si="0"/>
        <v>0</v>
      </c>
      <c r="O25" s="120" t="e">
        <f>#REF!</f>
        <v>#REF!</v>
      </c>
      <c r="P25" s="120">
        <f t="shared" si="1"/>
        <v>0</v>
      </c>
      <c r="Q25" s="121" t="e">
        <f t="shared" si="2"/>
        <v>#REF!</v>
      </c>
      <c r="S25" s="137"/>
      <c r="T25" s="277"/>
      <c r="U25" s="277"/>
    </row>
    <row r="26" spans="1:23" s="61" customFormat="1" ht="59.25" hidden="1" customHeight="1">
      <c r="A26" s="92">
        <f>A25+1</f>
        <v>44956</v>
      </c>
      <c r="B26" s="62" t="s">
        <v>7</v>
      </c>
      <c r="C26" s="137"/>
      <c r="D26" s="187"/>
      <c r="E26" s="179"/>
      <c r="F26" s="179"/>
      <c r="G26" s="210"/>
      <c r="H26" s="172"/>
      <c r="I26" s="63"/>
      <c r="J26" s="63"/>
      <c r="K26" s="64" t="e">
        <f>#REF!</f>
        <v>#REF!</v>
      </c>
      <c r="L26" s="64" t="e">
        <f>#REF!+IF(J26="豆漿",0.5,0)</f>
        <v>#REF!</v>
      </c>
      <c r="M26" s="64" t="e">
        <f>#REF!</f>
        <v>#REF!</v>
      </c>
      <c r="N26" s="64">
        <f t="shared" si="0"/>
        <v>0</v>
      </c>
      <c r="O26" s="64" t="e">
        <f>#REF!</f>
        <v>#REF!</v>
      </c>
      <c r="P26" s="64">
        <f t="shared" si="1"/>
        <v>0</v>
      </c>
      <c r="Q26" s="101" t="e">
        <f t="shared" si="2"/>
        <v>#REF!</v>
      </c>
    </row>
    <row r="27" spans="1:23" s="61" customFormat="1" ht="59.25" hidden="1" customHeight="1">
      <c r="A27" s="171">
        <f>A26+1</f>
        <v>44957</v>
      </c>
      <c r="B27" s="62" t="s">
        <v>38</v>
      </c>
      <c r="C27" s="210"/>
      <c r="D27" s="137"/>
      <c r="E27" s="179"/>
      <c r="F27" s="179"/>
      <c r="G27" s="209"/>
      <c r="H27" s="138"/>
      <c r="I27" s="119"/>
      <c r="J27" s="119"/>
      <c r="K27" s="120" t="e">
        <f>#REF!</f>
        <v>#REF!</v>
      </c>
      <c r="L27" s="120" t="e">
        <f>#REF!+IF(J27="豆漿",0.5,0)</f>
        <v>#REF!</v>
      </c>
      <c r="M27" s="120" t="e">
        <f>#REF!</f>
        <v>#REF!</v>
      </c>
      <c r="N27" s="120">
        <f t="shared" si="0"/>
        <v>0</v>
      </c>
      <c r="O27" s="120" t="e">
        <f>#REF!</f>
        <v>#REF!</v>
      </c>
      <c r="P27" s="120">
        <f t="shared" si="1"/>
        <v>0</v>
      </c>
      <c r="Q27" s="121" t="e">
        <f t="shared" si="2"/>
        <v>#REF!</v>
      </c>
    </row>
    <row r="28" spans="1:23" s="61" customFormat="1" ht="59.25" hidden="1" customHeight="1">
      <c r="A28" s="171">
        <f>A27+1</f>
        <v>44958</v>
      </c>
      <c r="B28" s="62" t="s">
        <v>39</v>
      </c>
      <c r="C28" s="137"/>
      <c r="D28" s="179"/>
      <c r="E28" s="179"/>
      <c r="F28" s="179"/>
      <c r="G28" s="137"/>
      <c r="H28" s="172"/>
      <c r="I28" s="63"/>
      <c r="J28" s="63"/>
      <c r="K28" s="64" t="e">
        <f>#REF!</f>
        <v>#REF!</v>
      </c>
      <c r="L28" s="64" t="e">
        <f>#REF!+IF(J28="豆漿",0.5,0)</f>
        <v>#REF!</v>
      </c>
      <c r="M28" s="64" t="e">
        <f>#REF!</f>
        <v>#REF!</v>
      </c>
      <c r="N28" s="64">
        <f t="shared" si="0"/>
        <v>0</v>
      </c>
      <c r="O28" s="64" t="e">
        <f>#REF!</f>
        <v>#REF!</v>
      </c>
      <c r="P28" s="64">
        <f t="shared" si="1"/>
        <v>0</v>
      </c>
      <c r="Q28" s="64" t="e">
        <f t="shared" si="2"/>
        <v>#REF!</v>
      </c>
    </row>
    <row r="29" spans="1:23" s="61" customFormat="1" ht="59.25" hidden="1" customHeight="1" thickBot="1">
      <c r="A29" s="178">
        <f>A28+1</f>
        <v>44959</v>
      </c>
      <c r="B29" s="65" t="s">
        <v>40</v>
      </c>
      <c r="C29" s="173"/>
      <c r="D29" s="173"/>
      <c r="E29" s="173"/>
      <c r="F29" s="188"/>
      <c r="G29" s="173"/>
      <c r="H29" s="104"/>
      <c r="I29" s="104"/>
      <c r="J29" s="104"/>
      <c r="K29" s="105" t="e">
        <f>#REF!</f>
        <v>#REF!</v>
      </c>
      <c r="L29" s="105" t="e">
        <f>#REF!+IF(J29="豆漿",0.5,0)</f>
        <v>#REF!</v>
      </c>
      <c r="M29" s="105" t="e">
        <f>#REF!</f>
        <v>#REF!</v>
      </c>
      <c r="N29" s="105">
        <f t="shared" si="0"/>
        <v>0</v>
      </c>
      <c r="O29" s="105" t="e">
        <f>#REF!</f>
        <v>#REF!</v>
      </c>
      <c r="P29" s="105">
        <f t="shared" si="1"/>
        <v>0</v>
      </c>
      <c r="Q29" s="105" t="e">
        <f t="shared" si="2"/>
        <v>#REF!</v>
      </c>
    </row>
    <row r="30" spans="1:23" ht="25.5" customHeight="1" thickBot="1">
      <c r="A30" s="67"/>
      <c r="B30" s="67"/>
      <c r="C30" s="316" t="s">
        <v>23</v>
      </c>
      <c r="D30" s="86" t="s">
        <v>24</v>
      </c>
      <c r="E30" s="318" t="s">
        <v>25</v>
      </c>
      <c r="F30" s="318" t="s">
        <v>26</v>
      </c>
      <c r="G30" s="318" t="s">
        <v>27</v>
      </c>
      <c r="H30" s="318" t="s">
        <v>28</v>
      </c>
      <c r="I30" s="317" t="s">
        <v>29</v>
      </c>
      <c r="J30" s="317"/>
      <c r="K30" s="317"/>
      <c r="L30" s="317"/>
      <c r="M30" s="305" t="s">
        <v>30</v>
      </c>
      <c r="N30" s="305" t="s">
        <v>31</v>
      </c>
      <c r="O30" s="68"/>
      <c r="P30" s="68"/>
    </row>
    <row r="31" spans="1:23" ht="19.5" customHeight="1" thickBot="1">
      <c r="A31" s="67"/>
      <c r="B31" s="67"/>
      <c r="C31" s="317"/>
      <c r="D31" s="279" t="s">
        <v>35</v>
      </c>
      <c r="E31" s="317"/>
      <c r="F31" s="317"/>
      <c r="G31" s="317"/>
      <c r="H31" s="317"/>
      <c r="I31" s="88" t="s">
        <v>32</v>
      </c>
      <c r="J31" s="307" t="s">
        <v>33</v>
      </c>
      <c r="K31" s="308"/>
      <c r="L31" s="90" t="s">
        <v>34</v>
      </c>
      <c r="M31" s="306"/>
      <c r="N31" s="306"/>
      <c r="O31" s="68"/>
      <c r="P31" s="68"/>
    </row>
    <row r="32" spans="1:23" ht="19.5" customHeight="1" thickBot="1">
      <c r="A32" s="67"/>
      <c r="B32" s="67"/>
      <c r="C32" s="96">
        <v>1</v>
      </c>
      <c r="D32" s="97">
        <v>2</v>
      </c>
      <c r="E32" s="97">
        <v>6</v>
      </c>
      <c r="F32" s="97">
        <v>5</v>
      </c>
      <c r="G32" s="97">
        <v>14</v>
      </c>
      <c r="H32" s="98">
        <v>0</v>
      </c>
      <c r="I32" s="96">
        <v>1</v>
      </c>
      <c r="J32" s="309">
        <v>3</v>
      </c>
      <c r="K32" s="310"/>
      <c r="L32" s="97">
        <v>0</v>
      </c>
      <c r="M32" s="97">
        <v>3</v>
      </c>
      <c r="N32" s="99">
        <v>3</v>
      </c>
      <c r="O32" s="68"/>
      <c r="P32" s="68"/>
    </row>
    <row r="33" spans="1:20" ht="47.25" customHeight="1">
      <c r="A33" s="311" t="s">
        <v>387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278"/>
    </row>
    <row r="34" spans="1:20" ht="37.5" customHeight="1">
      <c r="A34" s="303" t="s">
        <v>386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</row>
    <row r="35" spans="1:20" ht="19.5" customHeight="1">
      <c r="B35" s="74"/>
      <c r="C35" s="74"/>
      <c r="D35" s="74"/>
      <c r="E35" s="74"/>
      <c r="F35" s="74"/>
      <c r="G35" s="74"/>
      <c r="H35" s="75"/>
      <c r="I35" s="75"/>
      <c r="J35" s="75"/>
      <c r="K35" s="76"/>
      <c r="L35" s="76"/>
      <c r="M35" s="76"/>
      <c r="N35" s="76"/>
      <c r="O35" s="76"/>
      <c r="P35" s="76"/>
    </row>
    <row r="36" spans="1:20" ht="25">
      <c r="C36" s="77"/>
      <c r="D36" s="76"/>
      <c r="E36" s="69"/>
      <c r="F36" s="72"/>
      <c r="G36" s="70"/>
      <c r="H36" s="70"/>
      <c r="I36" s="70"/>
      <c r="J36" s="70"/>
      <c r="K36" s="70"/>
      <c r="L36" s="71"/>
      <c r="M36" s="71"/>
      <c r="N36" s="71"/>
      <c r="O36" s="71"/>
      <c r="P36" s="71"/>
      <c r="Q36" s="71"/>
    </row>
    <row r="37" spans="1:20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</row>
    <row r="38" spans="1:20" s="73" customFormat="1"/>
    <row r="39" spans="1:20" s="73" customFormat="1">
      <c r="C39" s="69"/>
    </row>
    <row r="40" spans="1:20" s="73" customFormat="1" ht="31">
      <c r="C40" s="69"/>
      <c r="E40" s="301"/>
      <c r="F40" s="302"/>
      <c r="G40" s="302"/>
      <c r="H40" s="302"/>
      <c r="I40" s="302"/>
      <c r="J40" s="78"/>
    </row>
    <row r="41" spans="1:20" s="73" customFormat="1">
      <c r="C41" s="69"/>
      <c r="D41" s="69"/>
      <c r="E41" s="72"/>
      <c r="F41" s="70"/>
      <c r="G41" s="70"/>
      <c r="H41" s="70"/>
      <c r="I41" s="78"/>
      <c r="J41" s="78"/>
    </row>
    <row r="42" spans="1:20" s="73" customFormat="1">
      <c r="C42" s="69"/>
      <c r="D42" s="69"/>
      <c r="E42" s="69"/>
      <c r="F42" s="69"/>
      <c r="G42" s="69"/>
      <c r="H42" s="69"/>
      <c r="I42" s="69"/>
      <c r="J42" s="69"/>
      <c r="K42" s="72"/>
      <c r="L42" s="70"/>
      <c r="M42" s="70"/>
      <c r="N42" s="70"/>
      <c r="O42" s="78"/>
    </row>
    <row r="43" spans="1:20" s="73" customFormat="1" ht="35.5">
      <c r="C43" s="69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</row>
    <row r="44" spans="1:20" s="73" customFormat="1">
      <c r="F44" s="79"/>
      <c r="K44" s="69"/>
      <c r="L44" s="69"/>
      <c r="M44" s="69"/>
      <c r="N44" s="69"/>
      <c r="O44" s="69"/>
      <c r="P44" s="69"/>
      <c r="Q44" s="69"/>
    </row>
    <row r="45" spans="1:20" s="73" customFormat="1">
      <c r="F45" s="55"/>
      <c r="K45" s="69"/>
      <c r="L45" s="69"/>
      <c r="M45" s="69"/>
      <c r="N45" s="69"/>
      <c r="O45" s="69"/>
      <c r="P45" s="69"/>
      <c r="Q45" s="69"/>
    </row>
    <row r="46" spans="1:20" ht="35.5"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</row>
    <row r="54" spans="3:17" ht="21.5">
      <c r="C54" s="80"/>
      <c r="D54" s="80"/>
      <c r="E54" s="80"/>
      <c r="F54" s="81"/>
      <c r="G54" s="82"/>
      <c r="H54" s="83"/>
      <c r="I54" s="83"/>
      <c r="J54" s="83"/>
      <c r="K54" s="84"/>
      <c r="L54" s="84"/>
      <c r="M54" s="84"/>
      <c r="N54" s="84"/>
      <c r="O54" s="84"/>
      <c r="P54" s="84"/>
      <c r="Q54" s="84"/>
    </row>
  </sheetData>
  <mergeCells count="34">
    <mergeCell ref="A1:H1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C5:G5"/>
    <mergeCell ref="S22:W22"/>
    <mergeCell ref="C30:C31"/>
    <mergeCell ref="E30:E31"/>
    <mergeCell ref="F30:F31"/>
    <mergeCell ref="G30:G31"/>
    <mergeCell ref="H30:H31"/>
    <mergeCell ref="I30:L30"/>
    <mergeCell ref="I3:I4"/>
    <mergeCell ref="J3:J4"/>
    <mergeCell ref="K3:K4"/>
    <mergeCell ref="L3:L4"/>
    <mergeCell ref="M3:M4"/>
    <mergeCell ref="N3:N4"/>
    <mergeCell ref="E40:I40"/>
    <mergeCell ref="D43:T43"/>
    <mergeCell ref="C46:S46"/>
    <mergeCell ref="M30:M31"/>
    <mergeCell ref="N30:N31"/>
    <mergeCell ref="J31:K31"/>
    <mergeCell ref="J32:K32"/>
    <mergeCell ref="A33:Q33"/>
    <mergeCell ref="A34:Q3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view="pageBreakPreview" zoomScale="60" zoomScaleNormal="70" workbookViewId="0">
      <selection activeCell="J3" sqref="J3:J4"/>
    </sheetView>
  </sheetViews>
  <sheetFormatPr defaultColWidth="9" defaultRowHeight="19.5"/>
  <cols>
    <col min="1" max="1" width="3.6328125" style="73" customWidth="1"/>
    <col min="2" max="2" width="3" style="73" customWidth="1"/>
    <col min="3" max="3" width="48.08984375" style="73" customWidth="1"/>
    <col min="4" max="4" width="34.7265625" style="73" customWidth="1"/>
    <col min="5" max="5" width="39.08984375" style="73" customWidth="1"/>
    <col min="6" max="6" width="26" style="73" customWidth="1"/>
    <col min="7" max="7" width="33.6328125" style="73" customWidth="1"/>
    <col min="8" max="9" width="7.6328125" style="73" customWidth="1"/>
    <col min="10" max="10" width="10.36328125" style="73" customWidth="1"/>
    <col min="11" max="17" width="5" style="69" customWidth="1"/>
    <col min="18" max="16384" width="9" style="71"/>
  </cols>
  <sheetData>
    <row r="1" spans="1:30" s="51" customFormat="1">
      <c r="A1" s="325" t="s">
        <v>395</v>
      </c>
      <c r="B1" s="326"/>
      <c r="C1" s="326"/>
      <c r="D1" s="326"/>
      <c r="E1" s="326"/>
      <c r="F1" s="326"/>
      <c r="G1" s="326"/>
      <c r="H1" s="326"/>
      <c r="I1" s="49"/>
      <c r="J1" s="49"/>
      <c r="K1" s="50"/>
      <c r="L1" s="50"/>
      <c r="M1" s="50"/>
      <c r="N1" s="50"/>
      <c r="O1" s="50"/>
      <c r="P1" s="50"/>
      <c r="Q1" s="50"/>
    </row>
    <row r="2" spans="1:30" s="58" customFormat="1" ht="62.15" customHeight="1" thickBot="1">
      <c r="A2" s="52"/>
      <c r="B2" s="53"/>
      <c r="C2" s="54"/>
      <c r="D2" s="53"/>
      <c r="E2" s="53"/>
      <c r="F2" s="55" t="s">
        <v>0</v>
      </c>
      <c r="G2" s="53"/>
      <c r="H2" s="53"/>
      <c r="I2" s="53"/>
      <c r="J2" s="53"/>
      <c r="K2" s="56"/>
      <c r="L2" s="56"/>
      <c r="M2" s="56"/>
      <c r="N2" s="56"/>
      <c r="O2" s="57"/>
      <c r="P2" s="57"/>
      <c r="Q2" s="57"/>
    </row>
    <row r="3" spans="1:30" s="59" customFormat="1" ht="18.75" customHeight="1">
      <c r="A3" s="327" t="s">
        <v>9</v>
      </c>
      <c r="B3" s="329" t="s">
        <v>10</v>
      </c>
      <c r="C3" s="331" t="s">
        <v>11</v>
      </c>
      <c r="D3" s="331" t="s">
        <v>12</v>
      </c>
      <c r="E3" s="331" t="s">
        <v>13</v>
      </c>
      <c r="F3" s="331" t="s">
        <v>14</v>
      </c>
      <c r="G3" s="319" t="s">
        <v>15</v>
      </c>
      <c r="H3" s="319" t="s">
        <v>16</v>
      </c>
      <c r="I3" s="319" t="s">
        <v>380</v>
      </c>
      <c r="J3" s="321" t="s">
        <v>401</v>
      </c>
      <c r="K3" s="323" t="s">
        <v>44</v>
      </c>
      <c r="L3" s="312" t="s">
        <v>45</v>
      </c>
      <c r="M3" s="312" t="s">
        <v>17</v>
      </c>
      <c r="N3" s="312" t="s">
        <v>18</v>
      </c>
      <c r="O3" s="312" t="s">
        <v>19</v>
      </c>
      <c r="P3" s="312" t="s">
        <v>20</v>
      </c>
      <c r="Q3" s="291" t="s">
        <v>21</v>
      </c>
    </row>
    <row r="4" spans="1:30" s="59" customFormat="1" ht="95.25" customHeight="1" thickBot="1">
      <c r="A4" s="328"/>
      <c r="B4" s="330"/>
      <c r="C4" s="320"/>
      <c r="D4" s="320"/>
      <c r="E4" s="320"/>
      <c r="F4" s="320"/>
      <c r="G4" s="320"/>
      <c r="H4" s="320"/>
      <c r="I4" s="320"/>
      <c r="J4" s="322"/>
      <c r="K4" s="324"/>
      <c r="L4" s="313"/>
      <c r="M4" s="313"/>
      <c r="N4" s="313"/>
      <c r="O4" s="313"/>
      <c r="P4" s="313"/>
      <c r="Q4" s="292" t="s">
        <v>22</v>
      </c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</row>
    <row r="5" spans="1:30" s="61" customFormat="1" ht="57.75" customHeight="1">
      <c r="A5" s="118">
        <v>44927</v>
      </c>
      <c r="B5" s="111" t="s">
        <v>36</v>
      </c>
      <c r="C5" s="314" t="s">
        <v>88</v>
      </c>
      <c r="D5" s="314"/>
      <c r="E5" s="314"/>
      <c r="F5" s="314"/>
      <c r="G5" s="314"/>
      <c r="H5" s="119"/>
      <c r="I5" s="119"/>
      <c r="J5" s="119"/>
      <c r="K5" s="120" t="e">
        <f>#REF!</f>
        <v>#REF!</v>
      </c>
      <c r="L5" s="120" t="e">
        <f>#REF!+IF(J5="豆漿",0.5,0)</f>
        <v>#REF!</v>
      </c>
      <c r="M5" s="120" t="e">
        <f>#REF!</f>
        <v>#REF!</v>
      </c>
      <c r="N5" s="120">
        <f>IF(I5="鮮奶",0.8,0)</f>
        <v>0</v>
      </c>
      <c r="O5" s="120" t="e">
        <f>#REF!</f>
        <v>#REF!</v>
      </c>
      <c r="P5" s="120">
        <f>IF(H5="水果",1,0)</f>
        <v>0</v>
      </c>
      <c r="Q5" s="121" t="e">
        <f>K5*70+L5*75+M5*25+N5*150+O5*45+P5*60</f>
        <v>#REF!</v>
      </c>
    </row>
    <row r="6" spans="1:30" s="61" customFormat="1" ht="71.25" customHeight="1">
      <c r="A6" s="92">
        <f>A5+1</f>
        <v>44928</v>
      </c>
      <c r="B6" s="62" t="s">
        <v>37</v>
      </c>
      <c r="C6" s="281" t="s">
        <v>388</v>
      </c>
      <c r="D6" s="281" t="s">
        <v>291</v>
      </c>
      <c r="E6" s="281" t="s">
        <v>292</v>
      </c>
      <c r="F6" s="161" t="s">
        <v>95</v>
      </c>
      <c r="G6" s="281" t="s">
        <v>293</v>
      </c>
      <c r="H6" s="63" t="s">
        <v>288</v>
      </c>
      <c r="I6" s="63"/>
      <c r="J6" s="63"/>
      <c r="K6" s="64">
        <v>4</v>
      </c>
      <c r="L6" s="64">
        <v>2.2000000000000002</v>
      </c>
      <c r="M6" s="64">
        <v>2.1</v>
      </c>
      <c r="N6" s="64">
        <f t="shared" ref="N6:N29" si="0">IF(I6="鮮奶",0.8,0)</f>
        <v>0</v>
      </c>
      <c r="O6" s="64">
        <v>2.5</v>
      </c>
      <c r="P6" s="64">
        <f t="shared" ref="P6:P29" si="1">IF(H6="水果",1,0)</f>
        <v>1</v>
      </c>
      <c r="Q6" s="101">
        <f t="shared" ref="Q6:Q29" si="2">K6*70+L6*75+M6*25+N6*150+O6*45+P6*60</f>
        <v>670</v>
      </c>
    </row>
    <row r="7" spans="1:30" s="61" customFormat="1" ht="66.75" customHeight="1">
      <c r="A7" s="92">
        <f>A6+1</f>
        <v>44929</v>
      </c>
      <c r="B7" s="62" t="s">
        <v>38</v>
      </c>
      <c r="C7" s="161" t="s">
        <v>295</v>
      </c>
      <c r="D7" s="281" t="s">
        <v>296</v>
      </c>
      <c r="E7" s="281" t="s">
        <v>297</v>
      </c>
      <c r="F7" s="161" t="s">
        <v>99</v>
      </c>
      <c r="G7" s="281" t="s">
        <v>298</v>
      </c>
      <c r="H7" s="63" t="s">
        <v>288</v>
      </c>
      <c r="I7" s="63"/>
      <c r="J7" s="63"/>
      <c r="K7" s="64">
        <v>4.2</v>
      </c>
      <c r="L7" s="64">
        <v>2.6</v>
      </c>
      <c r="M7" s="64">
        <v>1.8</v>
      </c>
      <c r="N7" s="64">
        <f t="shared" si="0"/>
        <v>0</v>
      </c>
      <c r="O7" s="64">
        <v>2.5</v>
      </c>
      <c r="P7" s="64">
        <f t="shared" si="1"/>
        <v>1</v>
      </c>
      <c r="Q7" s="101">
        <f t="shared" si="2"/>
        <v>706.5</v>
      </c>
    </row>
    <row r="8" spans="1:30" s="61" customFormat="1" ht="59.25" customHeight="1">
      <c r="A8" s="92">
        <f>A7+1</f>
        <v>44930</v>
      </c>
      <c r="B8" s="62" t="s">
        <v>4</v>
      </c>
      <c r="C8" s="161" t="s">
        <v>66</v>
      </c>
      <c r="D8" s="281" t="s">
        <v>299</v>
      </c>
      <c r="E8" s="281" t="s">
        <v>345</v>
      </c>
      <c r="F8" s="161" t="s">
        <v>92</v>
      </c>
      <c r="G8" s="281" t="s">
        <v>300</v>
      </c>
      <c r="H8" s="63"/>
      <c r="I8" s="63" t="s">
        <v>286</v>
      </c>
      <c r="J8" s="63"/>
      <c r="K8" s="64">
        <v>4.0999999999999996</v>
      </c>
      <c r="L8" s="64">
        <v>2.7</v>
      </c>
      <c r="M8" s="64">
        <v>1.2</v>
      </c>
      <c r="N8" s="64">
        <f t="shared" si="0"/>
        <v>0.8</v>
      </c>
      <c r="O8" s="64">
        <v>2.5</v>
      </c>
      <c r="P8" s="64">
        <f t="shared" si="1"/>
        <v>0</v>
      </c>
      <c r="Q8" s="101">
        <f t="shared" si="2"/>
        <v>752</v>
      </c>
    </row>
    <row r="9" spans="1:30" s="66" customFormat="1" ht="59.25" customHeight="1" thickBot="1">
      <c r="A9" s="102">
        <f>A8+1</f>
        <v>44931</v>
      </c>
      <c r="B9" s="65" t="s">
        <v>5</v>
      </c>
      <c r="C9" s="164" t="s">
        <v>96</v>
      </c>
      <c r="D9" s="282" t="s">
        <v>352</v>
      </c>
      <c r="E9" s="282" t="s">
        <v>301</v>
      </c>
      <c r="F9" s="164" t="s">
        <v>65</v>
      </c>
      <c r="G9" s="282" t="s">
        <v>302</v>
      </c>
      <c r="H9" s="103" t="s">
        <v>288</v>
      </c>
      <c r="I9" s="104"/>
      <c r="J9" s="104"/>
      <c r="K9" s="105">
        <v>4.8</v>
      </c>
      <c r="L9" s="105">
        <v>2.1</v>
      </c>
      <c r="M9" s="105">
        <v>1.2</v>
      </c>
      <c r="N9" s="105">
        <f t="shared" si="0"/>
        <v>0</v>
      </c>
      <c r="O9" s="105">
        <v>2.8</v>
      </c>
      <c r="P9" s="105">
        <f t="shared" si="1"/>
        <v>1</v>
      </c>
      <c r="Q9" s="106">
        <f t="shared" si="2"/>
        <v>709.5</v>
      </c>
      <c r="AB9" s="183"/>
    </row>
    <row r="10" spans="1:30" s="61" customFormat="1" ht="59.25" customHeight="1">
      <c r="A10" s="118">
        <f>A9+3</f>
        <v>44934</v>
      </c>
      <c r="B10" s="111" t="s">
        <v>6</v>
      </c>
      <c r="C10" s="244" t="s">
        <v>151</v>
      </c>
      <c r="D10" s="281" t="s">
        <v>341</v>
      </c>
      <c r="E10" s="283" t="s">
        <v>342</v>
      </c>
      <c r="F10" s="244" t="s">
        <v>89</v>
      </c>
      <c r="G10" s="283" t="s">
        <v>343</v>
      </c>
      <c r="H10" s="119"/>
      <c r="I10" s="119"/>
      <c r="J10" s="119" t="s">
        <v>396</v>
      </c>
      <c r="K10" s="120">
        <v>4.3</v>
      </c>
      <c r="L10" s="120">
        <v>2.4</v>
      </c>
      <c r="M10" s="120">
        <v>1.3</v>
      </c>
      <c r="N10" s="120">
        <f>IF(I10="鮮奶",0.8,0)</f>
        <v>0</v>
      </c>
      <c r="O10" s="120">
        <v>2.8</v>
      </c>
      <c r="P10" s="60">
        <f t="shared" si="1"/>
        <v>0</v>
      </c>
      <c r="Q10" s="100">
        <f t="shared" si="2"/>
        <v>639.5</v>
      </c>
      <c r="T10" s="183"/>
      <c r="U10" s="183"/>
      <c r="V10" s="183"/>
    </row>
    <row r="11" spans="1:30" s="61" customFormat="1" ht="59.25" customHeight="1">
      <c r="A11" s="92">
        <f>A10+1</f>
        <v>44935</v>
      </c>
      <c r="B11" s="62" t="s">
        <v>7</v>
      </c>
      <c r="C11" s="161" t="s">
        <v>258</v>
      </c>
      <c r="D11" s="161" t="s">
        <v>351</v>
      </c>
      <c r="E11" s="281" t="s">
        <v>344</v>
      </c>
      <c r="F11" s="161" t="s">
        <v>90</v>
      </c>
      <c r="G11" s="281" t="s">
        <v>346</v>
      </c>
      <c r="H11" s="63" t="s">
        <v>288</v>
      </c>
      <c r="I11" s="63"/>
      <c r="J11" s="63"/>
      <c r="K11" s="64">
        <v>4</v>
      </c>
      <c r="L11" s="64">
        <v>2.5</v>
      </c>
      <c r="M11" s="64">
        <v>1.5</v>
      </c>
      <c r="N11" s="64">
        <f t="shared" si="0"/>
        <v>0</v>
      </c>
      <c r="O11" s="64">
        <v>2.5</v>
      </c>
      <c r="P11" s="64">
        <f t="shared" si="1"/>
        <v>1</v>
      </c>
      <c r="Q11" s="101">
        <f t="shared" si="2"/>
        <v>677.5</v>
      </c>
      <c r="U11" s="174"/>
      <c r="AA11" s="175"/>
    </row>
    <row r="12" spans="1:30" s="61" customFormat="1" ht="59.25" customHeight="1">
      <c r="A12" s="92">
        <f>A11+1</f>
        <v>44936</v>
      </c>
      <c r="B12" s="62" t="s">
        <v>3</v>
      </c>
      <c r="C12" s="161" t="s">
        <v>68</v>
      </c>
      <c r="D12" s="281" t="s">
        <v>347</v>
      </c>
      <c r="E12" s="281" t="s">
        <v>348</v>
      </c>
      <c r="F12" s="161" t="s">
        <v>196</v>
      </c>
      <c r="G12" s="281" t="s">
        <v>349</v>
      </c>
      <c r="H12" s="63" t="s">
        <v>288</v>
      </c>
      <c r="I12" s="63"/>
      <c r="J12" s="63"/>
      <c r="K12" s="64">
        <v>4.2</v>
      </c>
      <c r="L12" s="64">
        <v>2.1</v>
      </c>
      <c r="M12" s="64">
        <v>2</v>
      </c>
      <c r="N12" s="64">
        <f t="shared" si="0"/>
        <v>0</v>
      </c>
      <c r="O12" s="64">
        <v>2.5</v>
      </c>
      <c r="P12" s="64">
        <f t="shared" si="1"/>
        <v>1</v>
      </c>
      <c r="Q12" s="101">
        <f t="shared" si="2"/>
        <v>674</v>
      </c>
    </row>
    <row r="13" spans="1:30" s="61" customFormat="1" ht="59.25" customHeight="1">
      <c r="A13" s="92">
        <f>A12+1</f>
        <v>44937</v>
      </c>
      <c r="B13" s="62" t="s">
        <v>4</v>
      </c>
      <c r="C13" s="281" t="s">
        <v>360</v>
      </c>
      <c r="D13" s="281" t="s">
        <v>350</v>
      </c>
      <c r="E13" s="161" t="s">
        <v>354</v>
      </c>
      <c r="F13" s="161" t="s">
        <v>91</v>
      </c>
      <c r="G13" s="283" t="s">
        <v>355</v>
      </c>
      <c r="H13" s="63" t="s">
        <v>288</v>
      </c>
      <c r="I13" s="63"/>
      <c r="J13" s="63"/>
      <c r="K13" s="64">
        <v>4.2</v>
      </c>
      <c r="L13" s="64">
        <v>2</v>
      </c>
      <c r="M13" s="64">
        <v>1.1000000000000001</v>
      </c>
      <c r="N13" s="64">
        <f t="shared" si="0"/>
        <v>0</v>
      </c>
      <c r="O13" s="64">
        <v>2.5</v>
      </c>
      <c r="P13" s="64">
        <f t="shared" si="1"/>
        <v>1</v>
      </c>
      <c r="Q13" s="101">
        <f t="shared" si="2"/>
        <v>644</v>
      </c>
    </row>
    <row r="14" spans="1:30" s="61" customFormat="1" ht="59.25" customHeight="1" thickBot="1">
      <c r="A14" s="102">
        <f>A13+1</f>
        <v>44938</v>
      </c>
      <c r="B14" s="65" t="s">
        <v>5</v>
      </c>
      <c r="C14" s="164" t="s">
        <v>69</v>
      </c>
      <c r="D14" s="282" t="s">
        <v>356</v>
      </c>
      <c r="E14" s="282" t="s">
        <v>357</v>
      </c>
      <c r="F14" s="282" t="s">
        <v>358</v>
      </c>
      <c r="G14" s="282" t="s">
        <v>359</v>
      </c>
      <c r="H14" s="188"/>
      <c r="I14" s="104" t="s">
        <v>286</v>
      </c>
      <c r="J14" s="104"/>
      <c r="K14" s="64">
        <v>4.2</v>
      </c>
      <c r="L14" s="64">
        <v>2.1</v>
      </c>
      <c r="M14" s="64">
        <v>2.1</v>
      </c>
      <c r="N14" s="64">
        <f t="shared" si="0"/>
        <v>0.8</v>
      </c>
      <c r="O14" s="64">
        <v>2.5</v>
      </c>
      <c r="P14" s="64">
        <f t="shared" si="1"/>
        <v>0</v>
      </c>
      <c r="Q14" s="101">
        <f t="shared" si="2"/>
        <v>736.5</v>
      </c>
      <c r="S14" s="183"/>
      <c r="V14" s="174"/>
    </row>
    <row r="15" spans="1:30" s="61" customFormat="1" ht="59.25" customHeight="1">
      <c r="A15" s="118">
        <f>A14+3</f>
        <v>44941</v>
      </c>
      <c r="B15" s="111" t="s">
        <v>6</v>
      </c>
      <c r="C15" s="244" t="s">
        <v>96</v>
      </c>
      <c r="D15" s="283" t="s">
        <v>368</v>
      </c>
      <c r="E15" s="283" t="s">
        <v>369</v>
      </c>
      <c r="F15" s="244" t="s">
        <v>92</v>
      </c>
      <c r="G15" s="288" t="s">
        <v>370</v>
      </c>
      <c r="H15" s="119"/>
      <c r="I15" s="119" t="s">
        <v>286</v>
      </c>
      <c r="J15" s="119"/>
      <c r="K15" s="60">
        <v>4.3</v>
      </c>
      <c r="L15" s="60">
        <v>2.4</v>
      </c>
      <c r="M15" s="60">
        <v>1.9</v>
      </c>
      <c r="N15" s="60">
        <f t="shared" si="0"/>
        <v>0.8</v>
      </c>
      <c r="O15" s="60">
        <v>2.5</v>
      </c>
      <c r="P15" s="60">
        <f t="shared" si="1"/>
        <v>0</v>
      </c>
      <c r="Q15" s="100">
        <f t="shared" si="2"/>
        <v>761</v>
      </c>
      <c r="S15" s="245"/>
    </row>
    <row r="16" spans="1:30" s="61" customFormat="1" ht="59.25" customHeight="1">
      <c r="A16" s="92">
        <f>A15+1</f>
        <v>44942</v>
      </c>
      <c r="B16" s="62" t="s">
        <v>7</v>
      </c>
      <c r="C16" s="161" t="s">
        <v>97</v>
      </c>
      <c r="D16" s="281" t="s">
        <v>371</v>
      </c>
      <c r="E16" s="281" t="s">
        <v>372</v>
      </c>
      <c r="F16" s="161" t="s">
        <v>93</v>
      </c>
      <c r="G16" s="283" t="s">
        <v>373</v>
      </c>
      <c r="H16" s="63" t="s">
        <v>288</v>
      </c>
      <c r="I16" s="63"/>
      <c r="J16" s="63"/>
      <c r="K16" s="64">
        <v>4.5</v>
      </c>
      <c r="L16" s="64">
        <v>2.5</v>
      </c>
      <c r="M16" s="64">
        <v>1.5</v>
      </c>
      <c r="N16" s="64">
        <f t="shared" si="0"/>
        <v>0</v>
      </c>
      <c r="O16" s="64">
        <v>2.5</v>
      </c>
      <c r="P16" s="64">
        <f t="shared" si="1"/>
        <v>1</v>
      </c>
      <c r="Q16" s="101">
        <f t="shared" si="2"/>
        <v>712.5</v>
      </c>
      <c r="S16" s="183"/>
      <c r="V16" s="175"/>
    </row>
    <row r="17" spans="1:23" s="61" customFormat="1" ht="59.25" customHeight="1">
      <c r="A17" s="92">
        <f>A16+1</f>
        <v>44943</v>
      </c>
      <c r="B17" s="62" t="s">
        <v>3</v>
      </c>
      <c r="C17" s="161" t="s">
        <v>98</v>
      </c>
      <c r="D17" s="281" t="s">
        <v>374</v>
      </c>
      <c r="E17" s="281" t="s">
        <v>375</v>
      </c>
      <c r="F17" s="161" t="s">
        <v>161</v>
      </c>
      <c r="G17" s="281" t="s">
        <v>376</v>
      </c>
      <c r="H17" s="63" t="s">
        <v>385</v>
      </c>
      <c r="I17" s="63"/>
      <c r="J17" s="63"/>
      <c r="K17" s="64">
        <v>4.5</v>
      </c>
      <c r="L17" s="64">
        <v>2.1</v>
      </c>
      <c r="M17" s="64">
        <v>1.4</v>
      </c>
      <c r="N17" s="64">
        <f t="shared" si="0"/>
        <v>0</v>
      </c>
      <c r="O17" s="64">
        <v>2.5</v>
      </c>
      <c r="P17" s="64">
        <f t="shared" si="1"/>
        <v>1</v>
      </c>
      <c r="Q17" s="101">
        <f t="shared" si="2"/>
        <v>680</v>
      </c>
      <c r="T17" s="81"/>
    </row>
    <row r="18" spans="1:23" s="61" customFormat="1" ht="59.25" customHeight="1">
      <c r="A18" s="92">
        <f>A17+1</f>
        <v>44944</v>
      </c>
      <c r="B18" s="62" t="s">
        <v>4</v>
      </c>
      <c r="C18" s="161" t="s">
        <v>67</v>
      </c>
      <c r="D18" s="161" t="s">
        <v>353</v>
      </c>
      <c r="E18" s="281" t="s">
        <v>377</v>
      </c>
      <c r="F18" s="161" t="s">
        <v>94</v>
      </c>
      <c r="G18" s="281" t="s">
        <v>378</v>
      </c>
      <c r="H18" s="63"/>
      <c r="I18" s="63"/>
      <c r="J18" s="63" t="s">
        <v>46</v>
      </c>
      <c r="K18" s="64">
        <v>4</v>
      </c>
      <c r="L18" s="64">
        <v>2.1</v>
      </c>
      <c r="M18" s="64">
        <v>1.8</v>
      </c>
      <c r="N18" s="64">
        <f t="shared" si="0"/>
        <v>0</v>
      </c>
      <c r="O18" s="64">
        <v>2.5</v>
      </c>
      <c r="P18" s="64">
        <f t="shared" si="1"/>
        <v>0</v>
      </c>
      <c r="Q18" s="101">
        <f t="shared" si="2"/>
        <v>595</v>
      </c>
      <c r="S18" s="175"/>
      <c r="U18" s="277"/>
    </row>
    <row r="19" spans="1:23" s="61" customFormat="1" ht="59.25" customHeight="1" thickBot="1">
      <c r="A19" s="102">
        <f>A18+1</f>
        <v>44945</v>
      </c>
      <c r="B19" s="65" t="s">
        <v>40</v>
      </c>
      <c r="C19" s="282" t="s">
        <v>381</v>
      </c>
      <c r="D19" s="282" t="s">
        <v>382</v>
      </c>
      <c r="E19" s="164" t="s">
        <v>383</v>
      </c>
      <c r="F19" s="164" t="s">
        <v>309</v>
      </c>
      <c r="G19" s="164"/>
      <c r="H19" s="104" t="s">
        <v>288</v>
      </c>
      <c r="I19" s="104"/>
      <c r="J19" s="104" t="s">
        <v>397</v>
      </c>
      <c r="K19" s="105">
        <v>4.0999999999999996</v>
      </c>
      <c r="L19" s="105">
        <v>2.2999999999999998</v>
      </c>
      <c r="M19" s="105">
        <v>1.1000000000000001</v>
      </c>
      <c r="N19" s="105">
        <v>0</v>
      </c>
      <c r="O19" s="105">
        <v>2.8</v>
      </c>
      <c r="P19" s="105">
        <f t="shared" si="1"/>
        <v>1</v>
      </c>
      <c r="Q19" s="106">
        <f t="shared" si="2"/>
        <v>673</v>
      </c>
      <c r="T19" s="277"/>
      <c r="U19" s="183"/>
    </row>
    <row r="20" spans="1:23" s="61" customFormat="1" ht="59.25" hidden="1" customHeight="1">
      <c r="A20" s="118">
        <f>A19+3</f>
        <v>44948</v>
      </c>
      <c r="B20" s="111" t="s">
        <v>6</v>
      </c>
      <c r="C20" s="209"/>
      <c r="D20" s="209"/>
      <c r="E20" s="179"/>
      <c r="F20" s="179"/>
      <c r="G20" s="179"/>
      <c r="H20" s="119"/>
      <c r="I20" s="119"/>
      <c r="J20" s="119"/>
      <c r="K20" s="120" t="e">
        <f>#REF!</f>
        <v>#REF!</v>
      </c>
      <c r="L20" s="120" t="e">
        <f>#REF!+IF(J20="豆漿",0.5,0)</f>
        <v>#REF!</v>
      </c>
      <c r="M20" s="120" t="e">
        <f>#REF!</f>
        <v>#REF!</v>
      </c>
      <c r="N20" s="120">
        <f t="shared" si="0"/>
        <v>0</v>
      </c>
      <c r="O20" s="120" t="e">
        <f>#REF!</f>
        <v>#REF!</v>
      </c>
      <c r="P20" s="120">
        <f t="shared" si="1"/>
        <v>0</v>
      </c>
      <c r="Q20" s="121" t="e">
        <f t="shared" si="2"/>
        <v>#REF!</v>
      </c>
      <c r="U20" s="159"/>
    </row>
    <row r="21" spans="1:23" s="61" customFormat="1" ht="59.25" hidden="1" customHeight="1">
      <c r="A21" s="92">
        <f>A20+1</f>
        <v>44949</v>
      </c>
      <c r="B21" s="62" t="s">
        <v>7</v>
      </c>
      <c r="C21" s="210"/>
      <c r="D21" s="186"/>
      <c r="E21" s="209"/>
      <c r="F21" s="179"/>
      <c r="G21" s="137"/>
      <c r="H21" s="63"/>
      <c r="I21" s="63"/>
      <c r="J21" s="63"/>
      <c r="K21" s="64" t="e">
        <f>#REF!</f>
        <v>#REF!</v>
      </c>
      <c r="L21" s="64" t="e">
        <f>#REF!+IF(J21="豆漿",0.5,0)</f>
        <v>#REF!</v>
      </c>
      <c r="M21" s="64" t="e">
        <f>#REF!</f>
        <v>#REF!</v>
      </c>
      <c r="N21" s="64">
        <f t="shared" si="0"/>
        <v>0</v>
      </c>
      <c r="O21" s="64" t="e">
        <f>#REF!</f>
        <v>#REF!</v>
      </c>
      <c r="P21" s="64">
        <f t="shared" si="1"/>
        <v>0</v>
      </c>
      <c r="Q21" s="101" t="e">
        <f t="shared" si="2"/>
        <v>#REF!</v>
      </c>
      <c r="S21" s="174"/>
    </row>
    <row r="22" spans="1:23" s="61" customFormat="1" ht="59.25" hidden="1" customHeight="1">
      <c r="A22" s="92">
        <f>A21+1</f>
        <v>44950</v>
      </c>
      <c r="B22" s="62" t="s">
        <v>3</v>
      </c>
      <c r="C22" s="149"/>
      <c r="D22" s="149"/>
      <c r="E22" s="181"/>
      <c r="F22" s="179"/>
      <c r="G22" s="280"/>
      <c r="H22" s="63"/>
      <c r="I22" s="63"/>
      <c r="J22" s="63"/>
      <c r="K22" s="64" t="e">
        <f>#REF!</f>
        <v>#REF!</v>
      </c>
      <c r="L22" s="64" t="e">
        <f>#REF!+IF(J22="豆漿",0.5,0)</f>
        <v>#REF!</v>
      </c>
      <c r="M22" s="64" t="e">
        <f>#REF!</f>
        <v>#REF!</v>
      </c>
      <c r="N22" s="64">
        <f t="shared" si="0"/>
        <v>0</v>
      </c>
      <c r="O22" s="64" t="e">
        <f>#REF!</f>
        <v>#REF!</v>
      </c>
      <c r="P22" s="64">
        <f t="shared" si="1"/>
        <v>0</v>
      </c>
      <c r="Q22" s="101" t="e">
        <f t="shared" si="2"/>
        <v>#REF!</v>
      </c>
      <c r="S22" s="315"/>
      <c r="T22" s="315"/>
      <c r="U22" s="315"/>
      <c r="V22" s="315"/>
      <c r="W22" s="315"/>
    </row>
    <row r="23" spans="1:23" s="61" customFormat="1" ht="59.25" hidden="1" customHeight="1">
      <c r="A23" s="92">
        <f>A22+1</f>
        <v>44951</v>
      </c>
      <c r="B23" s="62" t="s">
        <v>4</v>
      </c>
      <c r="C23" s="137"/>
      <c r="D23" s="179"/>
      <c r="E23" s="179"/>
      <c r="F23" s="179"/>
      <c r="G23" s="180"/>
      <c r="H23" s="63"/>
      <c r="I23" s="63"/>
      <c r="J23" s="63"/>
      <c r="K23" s="64" t="e">
        <f>#REF!</f>
        <v>#REF!</v>
      </c>
      <c r="L23" s="64" t="e">
        <f>#REF!+IF(J23="豆漿",0.5,0)</f>
        <v>#REF!</v>
      </c>
      <c r="M23" s="64" t="e">
        <f>#REF!</f>
        <v>#REF!</v>
      </c>
      <c r="N23" s="64">
        <f t="shared" si="0"/>
        <v>0</v>
      </c>
      <c r="O23" s="64" t="e">
        <f>#REF!</f>
        <v>#REF!</v>
      </c>
      <c r="P23" s="64">
        <f t="shared" si="1"/>
        <v>0</v>
      </c>
      <c r="Q23" s="101" t="e">
        <f t="shared" si="2"/>
        <v>#REF!</v>
      </c>
      <c r="V23" s="159"/>
    </row>
    <row r="24" spans="1:23" s="61" customFormat="1" ht="59.25" hidden="1" customHeight="1" thickBot="1">
      <c r="A24" s="102">
        <f>A23+1</f>
        <v>44952</v>
      </c>
      <c r="B24" s="65" t="s">
        <v>5</v>
      </c>
      <c r="C24" s="188"/>
      <c r="D24" s="182"/>
      <c r="E24" s="173"/>
      <c r="F24" s="213"/>
      <c r="G24" s="173"/>
      <c r="H24" s="104"/>
      <c r="I24" s="104"/>
      <c r="J24" s="104"/>
      <c r="K24" s="105" t="e">
        <f>#REF!</f>
        <v>#REF!</v>
      </c>
      <c r="L24" s="105" t="e">
        <f>#REF!+IF(J24="豆漿",0.5,0)</f>
        <v>#REF!</v>
      </c>
      <c r="M24" s="105" t="e">
        <f>#REF!</f>
        <v>#REF!</v>
      </c>
      <c r="N24" s="105">
        <f t="shared" si="0"/>
        <v>0</v>
      </c>
      <c r="O24" s="105" t="e">
        <f>#REF!</f>
        <v>#REF!</v>
      </c>
      <c r="P24" s="105">
        <f t="shared" si="1"/>
        <v>0</v>
      </c>
      <c r="Q24" s="106" t="e">
        <f t="shared" si="2"/>
        <v>#REF!</v>
      </c>
    </row>
    <row r="25" spans="1:23" s="61" customFormat="1" ht="59.25" hidden="1" customHeight="1">
      <c r="A25" s="118">
        <f>A24+3</f>
        <v>44955</v>
      </c>
      <c r="B25" s="111" t="s">
        <v>6</v>
      </c>
      <c r="C25" s="181"/>
      <c r="D25" s="181"/>
      <c r="E25" s="209"/>
      <c r="F25" s="179"/>
      <c r="G25" s="179"/>
      <c r="H25" s="151"/>
      <c r="I25" s="119"/>
      <c r="J25" s="119"/>
      <c r="K25" s="120" t="e">
        <f>#REF!</f>
        <v>#REF!</v>
      </c>
      <c r="L25" s="120" t="e">
        <f>#REF!+IF(J25="豆漿",0.5,0)</f>
        <v>#REF!</v>
      </c>
      <c r="M25" s="120" t="e">
        <f>#REF!</f>
        <v>#REF!</v>
      </c>
      <c r="N25" s="120">
        <f t="shared" si="0"/>
        <v>0</v>
      </c>
      <c r="O25" s="120" t="e">
        <f>#REF!</f>
        <v>#REF!</v>
      </c>
      <c r="P25" s="120">
        <f t="shared" si="1"/>
        <v>0</v>
      </c>
      <c r="Q25" s="121" t="e">
        <f t="shared" si="2"/>
        <v>#REF!</v>
      </c>
      <c r="S25" s="137"/>
      <c r="T25" s="277"/>
      <c r="U25" s="277"/>
    </row>
    <row r="26" spans="1:23" s="61" customFormat="1" ht="59.25" hidden="1" customHeight="1">
      <c r="A26" s="92">
        <f>A25+1</f>
        <v>44956</v>
      </c>
      <c r="B26" s="62" t="s">
        <v>7</v>
      </c>
      <c r="C26" s="137"/>
      <c r="D26" s="187"/>
      <c r="E26" s="179"/>
      <c r="F26" s="179"/>
      <c r="G26" s="210"/>
      <c r="H26" s="172"/>
      <c r="I26" s="63"/>
      <c r="J26" s="63"/>
      <c r="K26" s="64" t="e">
        <f>#REF!</f>
        <v>#REF!</v>
      </c>
      <c r="L26" s="64" t="e">
        <f>#REF!+IF(J26="豆漿",0.5,0)</f>
        <v>#REF!</v>
      </c>
      <c r="M26" s="64" t="e">
        <f>#REF!</f>
        <v>#REF!</v>
      </c>
      <c r="N26" s="64">
        <f t="shared" si="0"/>
        <v>0</v>
      </c>
      <c r="O26" s="64" t="e">
        <f>#REF!</f>
        <v>#REF!</v>
      </c>
      <c r="P26" s="64">
        <f t="shared" si="1"/>
        <v>0</v>
      </c>
      <c r="Q26" s="101" t="e">
        <f t="shared" si="2"/>
        <v>#REF!</v>
      </c>
    </row>
    <row r="27" spans="1:23" s="61" customFormat="1" ht="59.25" hidden="1" customHeight="1">
      <c r="A27" s="171">
        <f>A26+1</f>
        <v>44957</v>
      </c>
      <c r="B27" s="62" t="s">
        <v>38</v>
      </c>
      <c r="C27" s="210"/>
      <c r="D27" s="137"/>
      <c r="E27" s="179"/>
      <c r="F27" s="179"/>
      <c r="G27" s="209"/>
      <c r="H27" s="138"/>
      <c r="I27" s="119"/>
      <c r="J27" s="119"/>
      <c r="K27" s="120" t="e">
        <f>#REF!</f>
        <v>#REF!</v>
      </c>
      <c r="L27" s="120" t="e">
        <f>#REF!+IF(J27="豆漿",0.5,0)</f>
        <v>#REF!</v>
      </c>
      <c r="M27" s="120" t="e">
        <f>#REF!</f>
        <v>#REF!</v>
      </c>
      <c r="N27" s="120">
        <f t="shared" si="0"/>
        <v>0</v>
      </c>
      <c r="O27" s="120" t="e">
        <f>#REF!</f>
        <v>#REF!</v>
      </c>
      <c r="P27" s="120">
        <f t="shared" si="1"/>
        <v>0</v>
      </c>
      <c r="Q27" s="121" t="e">
        <f t="shared" si="2"/>
        <v>#REF!</v>
      </c>
    </row>
    <row r="28" spans="1:23" s="61" customFormat="1" ht="59.25" hidden="1" customHeight="1">
      <c r="A28" s="171">
        <f>A27+1</f>
        <v>44958</v>
      </c>
      <c r="B28" s="62" t="s">
        <v>39</v>
      </c>
      <c r="C28" s="137"/>
      <c r="D28" s="179"/>
      <c r="E28" s="179"/>
      <c r="F28" s="179"/>
      <c r="G28" s="137"/>
      <c r="H28" s="172"/>
      <c r="I28" s="63"/>
      <c r="J28" s="63"/>
      <c r="K28" s="64" t="e">
        <f>#REF!</f>
        <v>#REF!</v>
      </c>
      <c r="L28" s="64" t="e">
        <f>#REF!+IF(J28="豆漿",0.5,0)</f>
        <v>#REF!</v>
      </c>
      <c r="M28" s="64" t="e">
        <f>#REF!</f>
        <v>#REF!</v>
      </c>
      <c r="N28" s="64">
        <f t="shared" si="0"/>
        <v>0</v>
      </c>
      <c r="O28" s="64" t="e">
        <f>#REF!</f>
        <v>#REF!</v>
      </c>
      <c r="P28" s="64">
        <f t="shared" si="1"/>
        <v>0</v>
      </c>
      <c r="Q28" s="64" t="e">
        <f t="shared" si="2"/>
        <v>#REF!</v>
      </c>
    </row>
    <row r="29" spans="1:23" s="61" customFormat="1" ht="59.25" hidden="1" customHeight="1" thickBot="1">
      <c r="A29" s="178">
        <f>A28+1</f>
        <v>44959</v>
      </c>
      <c r="B29" s="65" t="s">
        <v>40</v>
      </c>
      <c r="C29" s="173"/>
      <c r="D29" s="173"/>
      <c r="E29" s="173"/>
      <c r="F29" s="188"/>
      <c r="G29" s="173"/>
      <c r="H29" s="104"/>
      <c r="I29" s="104"/>
      <c r="J29" s="104"/>
      <c r="K29" s="105" t="e">
        <f>#REF!</f>
        <v>#REF!</v>
      </c>
      <c r="L29" s="105" t="e">
        <f>#REF!+IF(J29="豆漿",0.5,0)</f>
        <v>#REF!</v>
      </c>
      <c r="M29" s="105" t="e">
        <f>#REF!</f>
        <v>#REF!</v>
      </c>
      <c r="N29" s="105">
        <f t="shared" si="0"/>
        <v>0</v>
      </c>
      <c r="O29" s="105" t="e">
        <f>#REF!</f>
        <v>#REF!</v>
      </c>
      <c r="P29" s="105">
        <f t="shared" si="1"/>
        <v>0</v>
      </c>
      <c r="Q29" s="105" t="e">
        <f t="shared" si="2"/>
        <v>#REF!</v>
      </c>
    </row>
    <row r="30" spans="1:23" ht="25.5" customHeight="1" thickBot="1">
      <c r="A30" s="67"/>
      <c r="B30" s="67"/>
      <c r="C30" s="316" t="s">
        <v>23</v>
      </c>
      <c r="D30" s="86" t="s">
        <v>24</v>
      </c>
      <c r="E30" s="318" t="s">
        <v>25</v>
      </c>
      <c r="F30" s="318" t="s">
        <v>26</v>
      </c>
      <c r="G30" s="318" t="s">
        <v>27</v>
      </c>
      <c r="H30" s="318" t="s">
        <v>28</v>
      </c>
      <c r="I30" s="317" t="s">
        <v>29</v>
      </c>
      <c r="J30" s="317"/>
      <c r="K30" s="317"/>
      <c r="L30" s="317"/>
      <c r="M30" s="305" t="s">
        <v>30</v>
      </c>
      <c r="N30" s="305" t="s">
        <v>31</v>
      </c>
      <c r="O30" s="68"/>
      <c r="P30" s="68"/>
    </row>
    <row r="31" spans="1:23" ht="19.5" customHeight="1" thickBot="1">
      <c r="A31" s="67"/>
      <c r="B31" s="67"/>
      <c r="C31" s="317"/>
      <c r="D31" s="279" t="s">
        <v>35</v>
      </c>
      <c r="E31" s="317"/>
      <c r="F31" s="317"/>
      <c r="G31" s="317"/>
      <c r="H31" s="317"/>
      <c r="I31" s="88" t="s">
        <v>32</v>
      </c>
      <c r="J31" s="307" t="s">
        <v>33</v>
      </c>
      <c r="K31" s="308"/>
      <c r="L31" s="90" t="s">
        <v>34</v>
      </c>
      <c r="M31" s="306"/>
      <c r="N31" s="306"/>
      <c r="O31" s="68"/>
      <c r="P31" s="68"/>
    </row>
    <row r="32" spans="1:23" ht="19.5" customHeight="1" thickBot="1">
      <c r="A32" s="67"/>
      <c r="B32" s="67"/>
      <c r="C32" s="96">
        <v>1</v>
      </c>
      <c r="D32" s="97">
        <v>2</v>
      </c>
      <c r="E32" s="97">
        <v>6</v>
      </c>
      <c r="F32" s="97">
        <v>5</v>
      </c>
      <c r="G32" s="97">
        <v>14</v>
      </c>
      <c r="H32" s="98">
        <v>0</v>
      </c>
      <c r="I32" s="96">
        <v>1</v>
      </c>
      <c r="J32" s="309">
        <v>3</v>
      </c>
      <c r="K32" s="310"/>
      <c r="L32" s="97">
        <v>0</v>
      </c>
      <c r="M32" s="97">
        <v>3</v>
      </c>
      <c r="N32" s="99">
        <v>3</v>
      </c>
      <c r="O32" s="68"/>
      <c r="P32" s="68"/>
    </row>
    <row r="33" spans="1:20" ht="47.25" customHeight="1">
      <c r="A33" s="311" t="s">
        <v>387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278"/>
    </row>
    <row r="34" spans="1:20" ht="37.5" customHeight="1">
      <c r="A34" s="303" t="s">
        <v>386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</row>
    <row r="35" spans="1:20" ht="19.5" customHeight="1">
      <c r="B35" s="74"/>
      <c r="C35" s="74"/>
      <c r="D35" s="74"/>
      <c r="E35" s="74"/>
      <c r="F35" s="74"/>
      <c r="G35" s="74"/>
      <c r="H35" s="75"/>
      <c r="I35" s="75"/>
      <c r="J35" s="75"/>
      <c r="K35" s="76"/>
      <c r="L35" s="76"/>
      <c r="M35" s="76"/>
      <c r="N35" s="76"/>
      <c r="O35" s="76"/>
      <c r="P35" s="76"/>
    </row>
    <row r="36" spans="1:20" ht="25">
      <c r="C36" s="77"/>
      <c r="D36" s="76"/>
      <c r="E36" s="69"/>
      <c r="F36" s="72"/>
      <c r="G36" s="70"/>
      <c r="H36" s="70"/>
      <c r="I36" s="70"/>
      <c r="J36" s="70"/>
      <c r="K36" s="70"/>
      <c r="L36" s="71"/>
      <c r="M36" s="71"/>
      <c r="N36" s="71"/>
      <c r="O36" s="71"/>
      <c r="P36" s="71"/>
      <c r="Q36" s="71"/>
    </row>
    <row r="37" spans="1:20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</row>
    <row r="38" spans="1:20" s="73" customFormat="1"/>
    <row r="39" spans="1:20" s="73" customFormat="1">
      <c r="C39" s="69"/>
    </row>
    <row r="40" spans="1:20" s="73" customFormat="1" ht="31">
      <c r="C40" s="69"/>
      <c r="E40" s="301"/>
      <c r="F40" s="302"/>
      <c r="G40" s="302"/>
      <c r="H40" s="302"/>
      <c r="I40" s="302"/>
      <c r="J40" s="78"/>
    </row>
    <row r="41" spans="1:20" s="73" customFormat="1">
      <c r="C41" s="69"/>
      <c r="D41" s="69"/>
      <c r="E41" s="72"/>
      <c r="F41" s="70"/>
      <c r="G41" s="70"/>
      <c r="H41" s="70"/>
      <c r="I41" s="78"/>
      <c r="J41" s="78"/>
    </row>
    <row r="42" spans="1:20" s="73" customFormat="1">
      <c r="C42" s="69"/>
      <c r="D42" s="69"/>
      <c r="E42" s="69"/>
      <c r="F42" s="69"/>
      <c r="G42" s="69"/>
      <c r="H42" s="69"/>
      <c r="I42" s="69"/>
      <c r="J42" s="69"/>
      <c r="K42" s="72"/>
      <c r="L42" s="70"/>
      <c r="M42" s="70"/>
      <c r="N42" s="70"/>
      <c r="O42" s="78"/>
    </row>
    <row r="43" spans="1:20" s="73" customFormat="1" ht="35.5">
      <c r="C43" s="69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</row>
    <row r="44" spans="1:20" s="73" customFormat="1">
      <c r="F44" s="79"/>
      <c r="K44" s="69"/>
      <c r="L44" s="69"/>
      <c r="M44" s="69"/>
      <c r="N44" s="69"/>
      <c r="O44" s="69"/>
      <c r="P44" s="69"/>
      <c r="Q44" s="69"/>
    </row>
    <row r="45" spans="1:20" s="73" customFormat="1">
      <c r="F45" s="55"/>
      <c r="K45" s="69"/>
      <c r="L45" s="69"/>
      <c r="M45" s="69"/>
      <c r="N45" s="69"/>
      <c r="O45" s="69"/>
      <c r="P45" s="69"/>
      <c r="Q45" s="69"/>
    </row>
    <row r="46" spans="1:20" ht="35.5"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</row>
    <row r="54" spans="3:17" ht="21.5">
      <c r="C54" s="80"/>
      <c r="D54" s="80"/>
      <c r="E54" s="80"/>
      <c r="F54" s="81"/>
      <c r="G54" s="82"/>
      <c r="H54" s="83"/>
      <c r="I54" s="83"/>
      <c r="J54" s="83"/>
      <c r="K54" s="84"/>
      <c r="L54" s="84"/>
      <c r="M54" s="84"/>
      <c r="N54" s="84"/>
      <c r="O54" s="84"/>
      <c r="P54" s="84"/>
      <c r="Q54" s="84"/>
    </row>
  </sheetData>
  <mergeCells count="34">
    <mergeCell ref="A1:H1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C5:G5"/>
    <mergeCell ref="S22:W22"/>
    <mergeCell ref="C30:C31"/>
    <mergeCell ref="E30:E31"/>
    <mergeCell ref="F30:F31"/>
    <mergeCell ref="G30:G31"/>
    <mergeCell ref="H30:H31"/>
    <mergeCell ref="I30:L30"/>
    <mergeCell ref="I3:I4"/>
    <mergeCell ref="J3:J4"/>
    <mergeCell ref="K3:K4"/>
    <mergeCell ref="L3:L4"/>
    <mergeCell ref="M3:M4"/>
    <mergeCell ref="N3:N4"/>
    <mergeCell ref="E40:I40"/>
    <mergeCell ref="D43:T43"/>
    <mergeCell ref="C46:S46"/>
    <mergeCell ref="M30:M31"/>
    <mergeCell ref="N30:N31"/>
    <mergeCell ref="J31:K31"/>
    <mergeCell ref="J32:K32"/>
    <mergeCell ref="A33:Q33"/>
    <mergeCell ref="A34:Q3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tabSelected="1" view="pageBreakPreview" zoomScale="60" zoomScaleNormal="70" workbookViewId="0">
      <selection activeCell="K5" sqref="K5:Q5"/>
    </sheetView>
  </sheetViews>
  <sheetFormatPr defaultColWidth="9" defaultRowHeight="19.5"/>
  <cols>
    <col min="1" max="1" width="3.6328125" style="73" customWidth="1"/>
    <col min="2" max="2" width="3" style="73" customWidth="1"/>
    <col min="3" max="3" width="48.08984375" style="73" customWidth="1"/>
    <col min="4" max="4" width="34.7265625" style="73" customWidth="1"/>
    <col min="5" max="5" width="39.08984375" style="73" customWidth="1"/>
    <col min="6" max="6" width="26" style="73" customWidth="1"/>
    <col min="7" max="7" width="33.6328125" style="73" customWidth="1"/>
    <col min="8" max="9" width="7.6328125" style="73" customWidth="1"/>
    <col min="10" max="10" width="10.36328125" style="73" customWidth="1"/>
    <col min="11" max="17" width="5" style="69" customWidth="1"/>
    <col min="18" max="16384" width="9" style="71"/>
  </cols>
  <sheetData>
    <row r="1" spans="1:30" s="51" customFormat="1">
      <c r="A1" s="325" t="s">
        <v>398</v>
      </c>
      <c r="B1" s="326"/>
      <c r="C1" s="326"/>
      <c r="D1" s="326"/>
      <c r="E1" s="326"/>
      <c r="F1" s="326"/>
      <c r="G1" s="326"/>
      <c r="H1" s="326"/>
      <c r="I1" s="49"/>
      <c r="J1" s="49"/>
      <c r="K1" s="50"/>
      <c r="L1" s="50"/>
      <c r="M1" s="50"/>
      <c r="N1" s="50"/>
      <c r="O1" s="50"/>
      <c r="P1" s="50"/>
      <c r="Q1" s="50"/>
    </row>
    <row r="2" spans="1:30" s="58" customFormat="1" ht="62.15" customHeight="1" thickBot="1">
      <c r="A2" s="52"/>
      <c r="B2" s="53"/>
      <c r="C2" s="54"/>
      <c r="D2" s="53"/>
      <c r="E2" s="53"/>
      <c r="F2" s="55" t="s">
        <v>0</v>
      </c>
      <c r="G2" s="53"/>
      <c r="H2" s="53"/>
      <c r="I2" s="53"/>
      <c r="J2" s="53"/>
      <c r="K2" s="56"/>
      <c r="L2" s="56"/>
      <c r="M2" s="56"/>
      <c r="N2" s="56"/>
      <c r="O2" s="57"/>
      <c r="P2" s="57"/>
      <c r="Q2" s="57"/>
    </row>
    <row r="3" spans="1:30" s="59" customFormat="1" ht="18.75" customHeight="1">
      <c r="A3" s="327" t="s">
        <v>9</v>
      </c>
      <c r="B3" s="329" t="s">
        <v>10</v>
      </c>
      <c r="C3" s="331" t="s">
        <v>11</v>
      </c>
      <c r="D3" s="331" t="s">
        <v>12</v>
      </c>
      <c r="E3" s="331" t="s">
        <v>13</v>
      </c>
      <c r="F3" s="331" t="s">
        <v>14</v>
      </c>
      <c r="G3" s="319" t="s">
        <v>15</v>
      </c>
      <c r="H3" s="319" t="s">
        <v>16</v>
      </c>
      <c r="I3" s="319" t="s">
        <v>380</v>
      </c>
      <c r="J3" s="321" t="s">
        <v>401</v>
      </c>
      <c r="K3" s="323" t="s">
        <v>44</v>
      </c>
      <c r="L3" s="312" t="s">
        <v>45</v>
      </c>
      <c r="M3" s="312" t="s">
        <v>17</v>
      </c>
      <c r="N3" s="312" t="s">
        <v>18</v>
      </c>
      <c r="O3" s="312" t="s">
        <v>19</v>
      </c>
      <c r="P3" s="312" t="s">
        <v>20</v>
      </c>
      <c r="Q3" s="291" t="s">
        <v>21</v>
      </c>
    </row>
    <row r="4" spans="1:30" s="59" customFormat="1" ht="95.25" customHeight="1" thickBot="1">
      <c r="A4" s="328"/>
      <c r="B4" s="330"/>
      <c r="C4" s="320"/>
      <c r="D4" s="320"/>
      <c r="E4" s="320"/>
      <c r="F4" s="320"/>
      <c r="G4" s="320"/>
      <c r="H4" s="320"/>
      <c r="I4" s="320"/>
      <c r="J4" s="322"/>
      <c r="K4" s="324"/>
      <c r="L4" s="313"/>
      <c r="M4" s="313"/>
      <c r="N4" s="313"/>
      <c r="O4" s="313"/>
      <c r="P4" s="313"/>
      <c r="Q4" s="292" t="s">
        <v>22</v>
      </c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</row>
    <row r="5" spans="1:30" s="61" customFormat="1" ht="57.75" customHeight="1">
      <c r="A5" s="118">
        <v>44927</v>
      </c>
      <c r="B5" s="111" t="s">
        <v>36</v>
      </c>
      <c r="C5" s="314" t="s">
        <v>88</v>
      </c>
      <c r="D5" s="314"/>
      <c r="E5" s="314"/>
      <c r="F5" s="314"/>
      <c r="G5" s="314"/>
      <c r="H5" s="119"/>
      <c r="I5" s="119"/>
      <c r="J5" s="119"/>
      <c r="K5" s="120">
        <v>0</v>
      </c>
      <c r="L5" s="120">
        <v>0</v>
      </c>
      <c r="M5" s="120">
        <v>0</v>
      </c>
      <c r="N5" s="120">
        <f>IF(I5="鮮奶",0.8,0)</f>
        <v>0</v>
      </c>
      <c r="O5" s="120">
        <v>0</v>
      </c>
      <c r="P5" s="120">
        <f>IF(H5="水果",1,0)</f>
        <v>0</v>
      </c>
      <c r="Q5" s="121">
        <v>0</v>
      </c>
    </row>
    <row r="6" spans="1:30" s="61" customFormat="1" ht="71.25" customHeight="1">
      <c r="A6" s="92">
        <f>A5+1</f>
        <v>44928</v>
      </c>
      <c r="B6" s="62" t="s">
        <v>37</v>
      </c>
      <c r="C6" s="281" t="s">
        <v>388</v>
      </c>
      <c r="D6" s="281" t="s">
        <v>291</v>
      </c>
      <c r="E6" s="281" t="s">
        <v>292</v>
      </c>
      <c r="F6" s="161" t="s">
        <v>95</v>
      </c>
      <c r="G6" s="281" t="s">
        <v>293</v>
      </c>
      <c r="H6" s="63" t="s">
        <v>288</v>
      </c>
      <c r="I6" s="63"/>
      <c r="J6" s="63"/>
      <c r="K6" s="64">
        <v>4</v>
      </c>
      <c r="L6" s="64">
        <v>2.2000000000000002</v>
      </c>
      <c r="M6" s="64">
        <v>2.1</v>
      </c>
      <c r="N6" s="64">
        <f t="shared" ref="N6:N29" si="0">IF(I6="鮮奶",0.8,0)</f>
        <v>0</v>
      </c>
      <c r="O6" s="64">
        <v>2.5</v>
      </c>
      <c r="P6" s="64">
        <f t="shared" ref="P6:P29" si="1">IF(H6="水果",1,0)</f>
        <v>1</v>
      </c>
      <c r="Q6" s="101">
        <f t="shared" ref="Q6:Q29" si="2">K6*70+L6*75+M6*25+N6*150+O6*45+P6*60</f>
        <v>670</v>
      </c>
    </row>
    <row r="7" spans="1:30" s="61" customFormat="1" ht="66.75" customHeight="1">
      <c r="A7" s="92">
        <f>A6+1</f>
        <v>44929</v>
      </c>
      <c r="B7" s="62" t="s">
        <v>38</v>
      </c>
      <c r="C7" s="161" t="s">
        <v>295</v>
      </c>
      <c r="D7" s="281" t="s">
        <v>296</v>
      </c>
      <c r="E7" s="281" t="s">
        <v>297</v>
      </c>
      <c r="F7" s="161" t="s">
        <v>99</v>
      </c>
      <c r="G7" s="281" t="s">
        <v>298</v>
      </c>
      <c r="H7" s="63" t="s">
        <v>288</v>
      </c>
      <c r="I7" s="63"/>
      <c r="J7" s="63"/>
      <c r="K7" s="64">
        <v>4.2</v>
      </c>
      <c r="L7" s="64">
        <v>2.6</v>
      </c>
      <c r="M7" s="64">
        <v>1.8</v>
      </c>
      <c r="N7" s="64">
        <f t="shared" si="0"/>
        <v>0</v>
      </c>
      <c r="O7" s="64">
        <v>2.5</v>
      </c>
      <c r="P7" s="64">
        <f t="shared" si="1"/>
        <v>1</v>
      </c>
      <c r="Q7" s="101">
        <f t="shared" si="2"/>
        <v>706.5</v>
      </c>
    </row>
    <row r="8" spans="1:30" s="61" customFormat="1" ht="59.25" customHeight="1">
      <c r="A8" s="92">
        <f>A7+1</f>
        <v>44930</v>
      </c>
      <c r="B8" s="62" t="s">
        <v>4</v>
      </c>
      <c r="C8" s="161" t="s">
        <v>66</v>
      </c>
      <c r="D8" s="281" t="s">
        <v>299</v>
      </c>
      <c r="E8" s="281" t="s">
        <v>345</v>
      </c>
      <c r="F8" s="161" t="s">
        <v>92</v>
      </c>
      <c r="G8" s="281" t="s">
        <v>300</v>
      </c>
      <c r="H8" s="63" t="s">
        <v>288</v>
      </c>
      <c r="I8" s="63"/>
      <c r="J8" s="63"/>
      <c r="K8" s="64">
        <v>4.0999999999999996</v>
      </c>
      <c r="L8" s="64">
        <v>2.7</v>
      </c>
      <c r="M8" s="64">
        <v>1.2</v>
      </c>
      <c r="N8" s="64">
        <f t="shared" si="0"/>
        <v>0</v>
      </c>
      <c r="O8" s="64">
        <v>2.5</v>
      </c>
      <c r="P8" s="64">
        <f t="shared" si="1"/>
        <v>1</v>
      </c>
      <c r="Q8" s="101">
        <f t="shared" si="2"/>
        <v>692</v>
      </c>
    </row>
    <row r="9" spans="1:30" s="66" customFormat="1" ht="59.25" customHeight="1" thickBot="1">
      <c r="A9" s="102">
        <f>A8+1</f>
        <v>44931</v>
      </c>
      <c r="B9" s="65" t="s">
        <v>5</v>
      </c>
      <c r="C9" s="164" t="s">
        <v>273</v>
      </c>
      <c r="D9" s="282" t="s">
        <v>352</v>
      </c>
      <c r="E9" s="282" t="s">
        <v>301</v>
      </c>
      <c r="F9" s="164" t="s">
        <v>65</v>
      </c>
      <c r="G9" s="282" t="s">
        <v>302</v>
      </c>
      <c r="H9" s="103"/>
      <c r="I9" s="104" t="s">
        <v>286</v>
      </c>
      <c r="J9" s="104"/>
      <c r="K9" s="105">
        <v>4.8</v>
      </c>
      <c r="L9" s="105">
        <v>2.1</v>
      </c>
      <c r="M9" s="105">
        <v>1.2</v>
      </c>
      <c r="N9" s="105">
        <f t="shared" si="0"/>
        <v>0.8</v>
      </c>
      <c r="O9" s="105">
        <v>2.8</v>
      </c>
      <c r="P9" s="105">
        <f t="shared" si="1"/>
        <v>0</v>
      </c>
      <c r="Q9" s="106">
        <f t="shared" si="2"/>
        <v>769.5</v>
      </c>
      <c r="AB9" s="183"/>
    </row>
    <row r="10" spans="1:30" s="61" customFormat="1" ht="59.25" customHeight="1">
      <c r="A10" s="118">
        <f>A9+3</f>
        <v>44934</v>
      </c>
      <c r="B10" s="111" t="s">
        <v>6</v>
      </c>
      <c r="C10" s="244" t="s">
        <v>151</v>
      </c>
      <c r="D10" s="281" t="s">
        <v>341</v>
      </c>
      <c r="E10" s="283" t="s">
        <v>342</v>
      </c>
      <c r="F10" s="244" t="s">
        <v>89</v>
      </c>
      <c r="G10" s="283" t="s">
        <v>343</v>
      </c>
      <c r="H10" s="119"/>
      <c r="I10" s="119" t="s">
        <v>286</v>
      </c>
      <c r="J10" s="119"/>
      <c r="K10" s="120">
        <v>4.3</v>
      </c>
      <c r="L10" s="120">
        <v>2.4</v>
      </c>
      <c r="M10" s="120">
        <v>1.3</v>
      </c>
      <c r="N10" s="120">
        <f>IF(I10="鮮奶",0.8,0)</f>
        <v>0.8</v>
      </c>
      <c r="O10" s="120">
        <v>2.8</v>
      </c>
      <c r="P10" s="60">
        <f t="shared" si="1"/>
        <v>0</v>
      </c>
      <c r="Q10" s="100">
        <f t="shared" si="2"/>
        <v>759.5</v>
      </c>
      <c r="T10" s="183"/>
      <c r="U10" s="183"/>
      <c r="V10" s="183"/>
    </row>
    <row r="11" spans="1:30" s="61" customFormat="1" ht="59.25" customHeight="1">
      <c r="A11" s="92">
        <f>A10+1</f>
        <v>44935</v>
      </c>
      <c r="B11" s="62" t="s">
        <v>7</v>
      </c>
      <c r="C11" s="161" t="s">
        <v>278</v>
      </c>
      <c r="D11" s="161" t="s">
        <v>351</v>
      </c>
      <c r="E11" s="281" t="s">
        <v>344</v>
      </c>
      <c r="F11" s="161" t="s">
        <v>90</v>
      </c>
      <c r="G11" s="281" t="s">
        <v>346</v>
      </c>
      <c r="H11" s="63" t="s">
        <v>288</v>
      </c>
      <c r="I11" s="63"/>
      <c r="J11" s="63"/>
      <c r="K11" s="64">
        <v>4</v>
      </c>
      <c r="L11" s="64">
        <v>2.5</v>
      </c>
      <c r="M11" s="64">
        <v>1.5</v>
      </c>
      <c r="N11" s="64">
        <f t="shared" si="0"/>
        <v>0</v>
      </c>
      <c r="O11" s="64">
        <v>2.5</v>
      </c>
      <c r="P11" s="64">
        <f t="shared" si="1"/>
        <v>1</v>
      </c>
      <c r="Q11" s="101">
        <f t="shared" si="2"/>
        <v>677.5</v>
      </c>
      <c r="U11" s="174"/>
      <c r="AA11" s="175"/>
    </row>
    <row r="12" spans="1:30" s="61" customFormat="1" ht="59.25" customHeight="1">
      <c r="A12" s="92">
        <f>A11+1</f>
        <v>44936</v>
      </c>
      <c r="B12" s="62" t="s">
        <v>3</v>
      </c>
      <c r="C12" s="161" t="s">
        <v>68</v>
      </c>
      <c r="D12" s="281" t="s">
        <v>347</v>
      </c>
      <c r="E12" s="281" t="s">
        <v>348</v>
      </c>
      <c r="F12" s="161" t="s">
        <v>279</v>
      </c>
      <c r="G12" s="281" t="s">
        <v>349</v>
      </c>
      <c r="H12" s="63" t="s">
        <v>288</v>
      </c>
      <c r="I12" s="63"/>
      <c r="J12" s="63"/>
      <c r="K12" s="64">
        <v>4.2</v>
      </c>
      <c r="L12" s="64">
        <v>2.1</v>
      </c>
      <c r="M12" s="64">
        <v>2</v>
      </c>
      <c r="N12" s="64">
        <f t="shared" si="0"/>
        <v>0</v>
      </c>
      <c r="O12" s="64">
        <v>2.5</v>
      </c>
      <c r="P12" s="64">
        <f t="shared" si="1"/>
        <v>1</v>
      </c>
      <c r="Q12" s="101">
        <f t="shared" si="2"/>
        <v>674</v>
      </c>
    </row>
    <row r="13" spans="1:30" s="61" customFormat="1" ht="59.25" customHeight="1">
      <c r="A13" s="92">
        <f>A12+1</f>
        <v>44937</v>
      </c>
      <c r="B13" s="62" t="s">
        <v>4</v>
      </c>
      <c r="C13" s="281" t="s">
        <v>360</v>
      </c>
      <c r="D13" s="281" t="s">
        <v>350</v>
      </c>
      <c r="E13" s="161" t="s">
        <v>354</v>
      </c>
      <c r="F13" s="161" t="s">
        <v>91</v>
      </c>
      <c r="G13" s="283" t="s">
        <v>355</v>
      </c>
      <c r="H13" s="63" t="s">
        <v>288</v>
      </c>
      <c r="I13" s="63"/>
      <c r="J13" s="63"/>
      <c r="K13" s="64">
        <v>4.2</v>
      </c>
      <c r="L13" s="64">
        <v>2</v>
      </c>
      <c r="M13" s="64">
        <v>1.1000000000000001</v>
      </c>
      <c r="N13" s="64">
        <f t="shared" si="0"/>
        <v>0</v>
      </c>
      <c r="O13" s="64">
        <v>2.5</v>
      </c>
      <c r="P13" s="64">
        <f t="shared" si="1"/>
        <v>1</v>
      </c>
      <c r="Q13" s="101">
        <f t="shared" si="2"/>
        <v>644</v>
      </c>
    </row>
    <row r="14" spans="1:30" s="61" customFormat="1" ht="59.25" customHeight="1" thickBot="1">
      <c r="A14" s="102">
        <f>A13+1</f>
        <v>44938</v>
      </c>
      <c r="B14" s="65" t="s">
        <v>5</v>
      </c>
      <c r="C14" s="164" t="s">
        <v>280</v>
      </c>
      <c r="D14" s="282" t="s">
        <v>356</v>
      </c>
      <c r="E14" s="282" t="s">
        <v>357</v>
      </c>
      <c r="F14" s="282" t="s">
        <v>358</v>
      </c>
      <c r="G14" s="282" t="s">
        <v>359</v>
      </c>
      <c r="H14" s="188"/>
      <c r="I14" s="104"/>
      <c r="J14" s="104" t="s">
        <v>287</v>
      </c>
      <c r="K14" s="64">
        <v>4.2</v>
      </c>
      <c r="L14" s="64">
        <v>2.1</v>
      </c>
      <c r="M14" s="64">
        <v>2.1</v>
      </c>
      <c r="N14" s="64">
        <f t="shared" si="0"/>
        <v>0</v>
      </c>
      <c r="O14" s="64">
        <v>2.5</v>
      </c>
      <c r="P14" s="64">
        <f t="shared" si="1"/>
        <v>0</v>
      </c>
      <c r="Q14" s="101">
        <f t="shared" si="2"/>
        <v>616.5</v>
      </c>
      <c r="S14" s="183"/>
      <c r="V14" s="174"/>
    </row>
    <row r="15" spans="1:30" s="61" customFormat="1" ht="59.25" customHeight="1">
      <c r="A15" s="118">
        <f>A14+3</f>
        <v>44941</v>
      </c>
      <c r="B15" s="111" t="s">
        <v>6</v>
      </c>
      <c r="C15" s="244" t="s">
        <v>96</v>
      </c>
      <c r="D15" s="283" t="s">
        <v>368</v>
      </c>
      <c r="E15" s="283" t="s">
        <v>369</v>
      </c>
      <c r="F15" s="244" t="s">
        <v>92</v>
      </c>
      <c r="G15" s="288" t="s">
        <v>370</v>
      </c>
      <c r="H15" s="119"/>
      <c r="I15" s="119"/>
      <c r="J15" s="119" t="s">
        <v>384</v>
      </c>
      <c r="K15" s="60">
        <v>4.3</v>
      </c>
      <c r="L15" s="60">
        <v>2.4</v>
      </c>
      <c r="M15" s="60">
        <v>1.9</v>
      </c>
      <c r="N15" s="60">
        <f t="shared" si="0"/>
        <v>0</v>
      </c>
      <c r="O15" s="60">
        <v>2.5</v>
      </c>
      <c r="P15" s="60">
        <f t="shared" si="1"/>
        <v>0</v>
      </c>
      <c r="Q15" s="100">
        <f t="shared" si="2"/>
        <v>641</v>
      </c>
      <c r="S15" s="245"/>
    </row>
    <row r="16" spans="1:30" s="61" customFormat="1" ht="59.25" customHeight="1">
      <c r="A16" s="92">
        <f>A15+1</f>
        <v>44942</v>
      </c>
      <c r="B16" s="62" t="s">
        <v>7</v>
      </c>
      <c r="C16" s="161" t="s">
        <v>97</v>
      </c>
      <c r="D16" s="281" t="s">
        <v>371</v>
      </c>
      <c r="E16" s="281" t="s">
        <v>372</v>
      </c>
      <c r="F16" s="161" t="s">
        <v>93</v>
      </c>
      <c r="G16" s="283" t="s">
        <v>373</v>
      </c>
      <c r="H16" s="63"/>
      <c r="I16" s="63" t="s">
        <v>286</v>
      </c>
      <c r="J16" s="63"/>
      <c r="K16" s="64">
        <v>4.5</v>
      </c>
      <c r="L16" s="64">
        <v>2.5</v>
      </c>
      <c r="M16" s="64">
        <v>1.5</v>
      </c>
      <c r="N16" s="64">
        <f t="shared" si="0"/>
        <v>0.8</v>
      </c>
      <c r="O16" s="64">
        <v>2.5</v>
      </c>
      <c r="P16" s="64">
        <f t="shared" si="1"/>
        <v>0</v>
      </c>
      <c r="Q16" s="101">
        <f t="shared" si="2"/>
        <v>772.5</v>
      </c>
      <c r="S16" s="183"/>
      <c r="V16" s="175"/>
    </row>
    <row r="17" spans="1:23" s="61" customFormat="1" ht="59.25" customHeight="1">
      <c r="A17" s="92">
        <f>A16+1</f>
        <v>44943</v>
      </c>
      <c r="B17" s="62" t="s">
        <v>3</v>
      </c>
      <c r="C17" s="161" t="s">
        <v>98</v>
      </c>
      <c r="D17" s="281" t="s">
        <v>374</v>
      </c>
      <c r="E17" s="281" t="s">
        <v>375</v>
      </c>
      <c r="F17" s="161" t="s">
        <v>161</v>
      </c>
      <c r="G17" s="281" t="s">
        <v>376</v>
      </c>
      <c r="H17" s="63" t="s">
        <v>385</v>
      </c>
      <c r="I17" s="63"/>
      <c r="J17" s="63"/>
      <c r="K17" s="64">
        <v>4.5</v>
      </c>
      <c r="L17" s="64">
        <v>2.1</v>
      </c>
      <c r="M17" s="64">
        <v>1.4</v>
      </c>
      <c r="N17" s="64">
        <f t="shared" si="0"/>
        <v>0</v>
      </c>
      <c r="O17" s="64">
        <v>2.5</v>
      </c>
      <c r="P17" s="64">
        <f t="shared" si="1"/>
        <v>1</v>
      </c>
      <c r="Q17" s="101">
        <f t="shared" si="2"/>
        <v>680</v>
      </c>
      <c r="T17" s="81"/>
    </row>
    <row r="18" spans="1:23" s="61" customFormat="1" ht="59.25" customHeight="1">
      <c r="A18" s="92">
        <f>A17+1</f>
        <v>44944</v>
      </c>
      <c r="B18" s="62" t="s">
        <v>4</v>
      </c>
      <c r="C18" s="161" t="s">
        <v>281</v>
      </c>
      <c r="D18" s="161" t="s">
        <v>353</v>
      </c>
      <c r="E18" s="281" t="s">
        <v>377</v>
      </c>
      <c r="F18" s="161" t="s">
        <v>94</v>
      </c>
      <c r="G18" s="281" t="s">
        <v>378</v>
      </c>
      <c r="H18" s="63" t="s">
        <v>288</v>
      </c>
      <c r="I18" s="63"/>
      <c r="J18" s="63"/>
      <c r="K18" s="64">
        <v>4</v>
      </c>
      <c r="L18" s="64">
        <v>2.1</v>
      </c>
      <c r="M18" s="64">
        <v>1.8</v>
      </c>
      <c r="N18" s="64">
        <f t="shared" si="0"/>
        <v>0</v>
      </c>
      <c r="O18" s="64">
        <v>2.5</v>
      </c>
      <c r="P18" s="64">
        <f t="shared" si="1"/>
        <v>1</v>
      </c>
      <c r="Q18" s="101">
        <f t="shared" si="2"/>
        <v>655</v>
      </c>
      <c r="S18" s="175"/>
      <c r="U18" s="185"/>
    </row>
    <row r="19" spans="1:23" s="61" customFormat="1" ht="59.25" customHeight="1" thickBot="1">
      <c r="A19" s="102">
        <f>A18+1</f>
        <v>44945</v>
      </c>
      <c r="B19" s="65" t="s">
        <v>63</v>
      </c>
      <c r="C19" s="282" t="s">
        <v>381</v>
      </c>
      <c r="D19" s="282" t="s">
        <v>382</v>
      </c>
      <c r="E19" s="164" t="s">
        <v>383</v>
      </c>
      <c r="F19" s="164" t="s">
        <v>309</v>
      </c>
      <c r="G19" s="164"/>
      <c r="H19" s="104" t="s">
        <v>288</v>
      </c>
      <c r="I19" s="104"/>
      <c r="J19" s="104" t="s">
        <v>379</v>
      </c>
      <c r="K19" s="105">
        <v>4.0999999999999996</v>
      </c>
      <c r="L19" s="105">
        <v>2.2999999999999998</v>
      </c>
      <c r="M19" s="105">
        <v>1.1000000000000001</v>
      </c>
      <c r="N19" s="105">
        <v>0</v>
      </c>
      <c r="O19" s="105">
        <v>2.8</v>
      </c>
      <c r="P19" s="105">
        <f t="shared" si="1"/>
        <v>1</v>
      </c>
      <c r="Q19" s="106">
        <f t="shared" si="2"/>
        <v>673</v>
      </c>
      <c r="T19" s="185"/>
      <c r="U19" s="183"/>
    </row>
    <row r="20" spans="1:23" s="61" customFormat="1" ht="59.25" hidden="1" customHeight="1">
      <c r="A20" s="118">
        <f>A19+3</f>
        <v>44948</v>
      </c>
      <c r="B20" s="111" t="s">
        <v>6</v>
      </c>
      <c r="C20" s="209"/>
      <c r="D20" s="209"/>
      <c r="E20" s="179"/>
      <c r="F20" s="179"/>
      <c r="G20" s="179"/>
      <c r="H20" s="119"/>
      <c r="I20" s="119"/>
      <c r="J20" s="119"/>
      <c r="K20" s="120" t="e">
        <f>#REF!</f>
        <v>#REF!</v>
      </c>
      <c r="L20" s="120" t="e">
        <f>#REF!+IF(J20="豆漿",0.5,0)</f>
        <v>#REF!</v>
      </c>
      <c r="M20" s="120" t="e">
        <f>#REF!</f>
        <v>#REF!</v>
      </c>
      <c r="N20" s="120">
        <f t="shared" si="0"/>
        <v>0</v>
      </c>
      <c r="O20" s="120" t="e">
        <f>#REF!</f>
        <v>#REF!</v>
      </c>
      <c r="P20" s="120">
        <f t="shared" si="1"/>
        <v>0</v>
      </c>
      <c r="Q20" s="121" t="e">
        <f t="shared" si="2"/>
        <v>#REF!</v>
      </c>
      <c r="U20" s="159"/>
    </row>
    <row r="21" spans="1:23" s="61" customFormat="1" ht="59.25" hidden="1" customHeight="1">
      <c r="A21" s="92">
        <f>A20+1</f>
        <v>44949</v>
      </c>
      <c r="B21" s="62" t="s">
        <v>7</v>
      </c>
      <c r="C21" s="210"/>
      <c r="D21" s="186"/>
      <c r="E21" s="209"/>
      <c r="F21" s="179"/>
      <c r="G21" s="137"/>
      <c r="H21" s="63"/>
      <c r="I21" s="63"/>
      <c r="J21" s="63"/>
      <c r="K21" s="64" t="e">
        <f>#REF!</f>
        <v>#REF!</v>
      </c>
      <c r="L21" s="64" t="e">
        <f>#REF!+IF(J21="豆漿",0.5,0)</f>
        <v>#REF!</v>
      </c>
      <c r="M21" s="64" t="e">
        <f>#REF!</f>
        <v>#REF!</v>
      </c>
      <c r="N21" s="64">
        <f t="shared" si="0"/>
        <v>0</v>
      </c>
      <c r="O21" s="64" t="e">
        <f>#REF!</f>
        <v>#REF!</v>
      </c>
      <c r="P21" s="64">
        <f t="shared" si="1"/>
        <v>0</v>
      </c>
      <c r="Q21" s="101" t="e">
        <f t="shared" si="2"/>
        <v>#REF!</v>
      </c>
      <c r="S21" s="174"/>
    </row>
    <row r="22" spans="1:23" s="61" customFormat="1" ht="59.25" hidden="1" customHeight="1">
      <c r="A22" s="92">
        <f>A21+1</f>
        <v>44950</v>
      </c>
      <c r="B22" s="62" t="s">
        <v>3</v>
      </c>
      <c r="C22" s="149"/>
      <c r="D22" s="149"/>
      <c r="E22" s="181"/>
      <c r="F22" s="179"/>
      <c r="G22" s="160"/>
      <c r="H22" s="63"/>
      <c r="I22" s="63"/>
      <c r="J22" s="63"/>
      <c r="K22" s="64" t="e">
        <f>#REF!</f>
        <v>#REF!</v>
      </c>
      <c r="L22" s="64" t="e">
        <f>#REF!+IF(J22="豆漿",0.5,0)</f>
        <v>#REF!</v>
      </c>
      <c r="M22" s="64" t="e">
        <f>#REF!</f>
        <v>#REF!</v>
      </c>
      <c r="N22" s="64">
        <f t="shared" si="0"/>
        <v>0</v>
      </c>
      <c r="O22" s="64" t="e">
        <f>#REF!</f>
        <v>#REF!</v>
      </c>
      <c r="P22" s="64">
        <f t="shared" si="1"/>
        <v>0</v>
      </c>
      <c r="Q22" s="101" t="e">
        <f t="shared" si="2"/>
        <v>#REF!</v>
      </c>
      <c r="S22" s="315"/>
      <c r="T22" s="315"/>
      <c r="U22" s="315"/>
      <c r="V22" s="315"/>
      <c r="W22" s="315"/>
    </row>
    <row r="23" spans="1:23" s="61" customFormat="1" ht="59.25" hidden="1" customHeight="1">
      <c r="A23" s="92">
        <f>A22+1</f>
        <v>44951</v>
      </c>
      <c r="B23" s="62" t="s">
        <v>4</v>
      </c>
      <c r="C23" s="137"/>
      <c r="D23" s="179"/>
      <c r="E23" s="179"/>
      <c r="F23" s="179"/>
      <c r="G23" s="180"/>
      <c r="H23" s="63"/>
      <c r="I23" s="63"/>
      <c r="J23" s="63"/>
      <c r="K23" s="64" t="e">
        <f>#REF!</f>
        <v>#REF!</v>
      </c>
      <c r="L23" s="64" t="e">
        <f>#REF!+IF(J23="豆漿",0.5,0)</f>
        <v>#REF!</v>
      </c>
      <c r="M23" s="64" t="e">
        <f>#REF!</f>
        <v>#REF!</v>
      </c>
      <c r="N23" s="64">
        <f t="shared" si="0"/>
        <v>0</v>
      </c>
      <c r="O23" s="64" t="e">
        <f>#REF!</f>
        <v>#REF!</v>
      </c>
      <c r="P23" s="64">
        <f t="shared" si="1"/>
        <v>0</v>
      </c>
      <c r="Q23" s="101" t="e">
        <f t="shared" si="2"/>
        <v>#REF!</v>
      </c>
      <c r="V23" s="159"/>
    </row>
    <row r="24" spans="1:23" s="61" customFormat="1" ht="59.25" hidden="1" customHeight="1" thickBot="1">
      <c r="A24" s="102">
        <f>A23+1</f>
        <v>44952</v>
      </c>
      <c r="B24" s="65" t="s">
        <v>5</v>
      </c>
      <c r="C24" s="188"/>
      <c r="D24" s="182"/>
      <c r="E24" s="173"/>
      <c r="F24" s="213"/>
      <c r="G24" s="173"/>
      <c r="H24" s="104"/>
      <c r="I24" s="104"/>
      <c r="J24" s="104"/>
      <c r="K24" s="105" t="e">
        <f>#REF!</f>
        <v>#REF!</v>
      </c>
      <c r="L24" s="105" t="e">
        <f>#REF!+IF(J24="豆漿",0.5,0)</f>
        <v>#REF!</v>
      </c>
      <c r="M24" s="105" t="e">
        <f>#REF!</f>
        <v>#REF!</v>
      </c>
      <c r="N24" s="105">
        <f t="shared" si="0"/>
        <v>0</v>
      </c>
      <c r="O24" s="105" t="e">
        <f>#REF!</f>
        <v>#REF!</v>
      </c>
      <c r="P24" s="105">
        <f t="shared" si="1"/>
        <v>0</v>
      </c>
      <c r="Q24" s="106" t="e">
        <f t="shared" si="2"/>
        <v>#REF!</v>
      </c>
    </row>
    <row r="25" spans="1:23" s="61" customFormat="1" ht="59.25" hidden="1" customHeight="1">
      <c r="A25" s="118">
        <f>A24+3</f>
        <v>44955</v>
      </c>
      <c r="B25" s="111" t="s">
        <v>6</v>
      </c>
      <c r="C25" s="181"/>
      <c r="D25" s="181"/>
      <c r="E25" s="209"/>
      <c r="F25" s="179"/>
      <c r="G25" s="179"/>
      <c r="H25" s="151"/>
      <c r="I25" s="119"/>
      <c r="J25" s="119"/>
      <c r="K25" s="120" t="e">
        <f>#REF!</f>
        <v>#REF!</v>
      </c>
      <c r="L25" s="120" t="e">
        <f>#REF!+IF(J25="豆漿",0.5,0)</f>
        <v>#REF!</v>
      </c>
      <c r="M25" s="120" t="e">
        <f>#REF!</f>
        <v>#REF!</v>
      </c>
      <c r="N25" s="120">
        <f t="shared" si="0"/>
        <v>0</v>
      </c>
      <c r="O25" s="120" t="e">
        <f>#REF!</f>
        <v>#REF!</v>
      </c>
      <c r="P25" s="120">
        <f t="shared" si="1"/>
        <v>0</v>
      </c>
      <c r="Q25" s="121" t="e">
        <f t="shared" si="2"/>
        <v>#REF!</v>
      </c>
      <c r="S25" s="137"/>
      <c r="T25" s="185"/>
      <c r="U25" s="185"/>
    </row>
    <row r="26" spans="1:23" s="61" customFormat="1" ht="59.25" hidden="1" customHeight="1">
      <c r="A26" s="92">
        <f>A25+1</f>
        <v>44956</v>
      </c>
      <c r="B26" s="62" t="s">
        <v>7</v>
      </c>
      <c r="C26" s="137"/>
      <c r="D26" s="187"/>
      <c r="E26" s="179"/>
      <c r="F26" s="179"/>
      <c r="G26" s="210"/>
      <c r="H26" s="172"/>
      <c r="I26" s="63"/>
      <c r="J26" s="63"/>
      <c r="K26" s="64" t="e">
        <f>#REF!</f>
        <v>#REF!</v>
      </c>
      <c r="L26" s="64" t="e">
        <f>#REF!+IF(J26="豆漿",0.5,0)</f>
        <v>#REF!</v>
      </c>
      <c r="M26" s="64" t="e">
        <f>#REF!</f>
        <v>#REF!</v>
      </c>
      <c r="N26" s="64">
        <f t="shared" si="0"/>
        <v>0</v>
      </c>
      <c r="O26" s="64" t="e">
        <f>#REF!</f>
        <v>#REF!</v>
      </c>
      <c r="P26" s="64">
        <f t="shared" si="1"/>
        <v>0</v>
      </c>
      <c r="Q26" s="101" t="e">
        <f t="shared" si="2"/>
        <v>#REF!</v>
      </c>
    </row>
    <row r="27" spans="1:23" s="61" customFormat="1" ht="59.25" hidden="1" customHeight="1">
      <c r="A27" s="171">
        <f>A26+1</f>
        <v>44957</v>
      </c>
      <c r="B27" s="62" t="s">
        <v>38</v>
      </c>
      <c r="C27" s="210"/>
      <c r="D27" s="137"/>
      <c r="E27" s="179"/>
      <c r="F27" s="179"/>
      <c r="G27" s="209"/>
      <c r="H27" s="138"/>
      <c r="I27" s="119"/>
      <c r="J27" s="119"/>
      <c r="K27" s="120" t="e">
        <f>#REF!</f>
        <v>#REF!</v>
      </c>
      <c r="L27" s="120" t="e">
        <f>#REF!+IF(J27="豆漿",0.5,0)</f>
        <v>#REF!</v>
      </c>
      <c r="M27" s="120" t="e">
        <f>#REF!</f>
        <v>#REF!</v>
      </c>
      <c r="N27" s="120">
        <f t="shared" si="0"/>
        <v>0</v>
      </c>
      <c r="O27" s="120" t="e">
        <f>#REF!</f>
        <v>#REF!</v>
      </c>
      <c r="P27" s="120">
        <f t="shared" si="1"/>
        <v>0</v>
      </c>
      <c r="Q27" s="121" t="e">
        <f t="shared" si="2"/>
        <v>#REF!</v>
      </c>
    </row>
    <row r="28" spans="1:23" s="61" customFormat="1" ht="59.25" hidden="1" customHeight="1">
      <c r="A28" s="171">
        <f>A27+1</f>
        <v>44958</v>
      </c>
      <c r="B28" s="62" t="s">
        <v>39</v>
      </c>
      <c r="C28" s="137"/>
      <c r="D28" s="179"/>
      <c r="E28" s="179"/>
      <c r="F28" s="179"/>
      <c r="G28" s="137"/>
      <c r="H28" s="172"/>
      <c r="I28" s="63"/>
      <c r="J28" s="63"/>
      <c r="K28" s="64" t="e">
        <f>#REF!</f>
        <v>#REF!</v>
      </c>
      <c r="L28" s="64" t="e">
        <f>#REF!+IF(J28="豆漿",0.5,0)</f>
        <v>#REF!</v>
      </c>
      <c r="M28" s="64" t="e">
        <f>#REF!</f>
        <v>#REF!</v>
      </c>
      <c r="N28" s="64">
        <f t="shared" si="0"/>
        <v>0</v>
      </c>
      <c r="O28" s="64" t="e">
        <f>#REF!</f>
        <v>#REF!</v>
      </c>
      <c r="P28" s="64">
        <f t="shared" si="1"/>
        <v>0</v>
      </c>
      <c r="Q28" s="64" t="e">
        <f t="shared" si="2"/>
        <v>#REF!</v>
      </c>
    </row>
    <row r="29" spans="1:23" s="61" customFormat="1" ht="59.25" hidden="1" customHeight="1" thickBot="1">
      <c r="A29" s="178">
        <f>A28+1</f>
        <v>44959</v>
      </c>
      <c r="B29" s="65" t="s">
        <v>40</v>
      </c>
      <c r="C29" s="173"/>
      <c r="D29" s="173"/>
      <c r="E29" s="173"/>
      <c r="F29" s="188"/>
      <c r="G29" s="173"/>
      <c r="H29" s="104"/>
      <c r="I29" s="104"/>
      <c r="J29" s="104"/>
      <c r="K29" s="105" t="e">
        <f>#REF!</f>
        <v>#REF!</v>
      </c>
      <c r="L29" s="105" t="e">
        <f>#REF!+IF(J29="豆漿",0.5,0)</f>
        <v>#REF!</v>
      </c>
      <c r="M29" s="105" t="e">
        <f>#REF!</f>
        <v>#REF!</v>
      </c>
      <c r="N29" s="105">
        <f t="shared" si="0"/>
        <v>0</v>
      </c>
      <c r="O29" s="105" t="e">
        <f>#REF!</f>
        <v>#REF!</v>
      </c>
      <c r="P29" s="105">
        <f t="shared" si="1"/>
        <v>0</v>
      </c>
      <c r="Q29" s="105" t="e">
        <f t="shared" si="2"/>
        <v>#REF!</v>
      </c>
    </row>
    <row r="30" spans="1:23" ht="25.5" customHeight="1" thickBot="1">
      <c r="A30" s="67"/>
      <c r="B30" s="67"/>
      <c r="C30" s="316" t="s">
        <v>23</v>
      </c>
      <c r="D30" s="86" t="s">
        <v>24</v>
      </c>
      <c r="E30" s="318" t="s">
        <v>25</v>
      </c>
      <c r="F30" s="318" t="s">
        <v>26</v>
      </c>
      <c r="G30" s="318" t="s">
        <v>27</v>
      </c>
      <c r="H30" s="318" t="s">
        <v>28</v>
      </c>
      <c r="I30" s="317" t="s">
        <v>29</v>
      </c>
      <c r="J30" s="317"/>
      <c r="K30" s="317"/>
      <c r="L30" s="317"/>
      <c r="M30" s="305" t="s">
        <v>30</v>
      </c>
      <c r="N30" s="305" t="s">
        <v>31</v>
      </c>
      <c r="O30" s="68"/>
      <c r="P30" s="68"/>
    </row>
    <row r="31" spans="1:23" ht="19.5" customHeight="1" thickBot="1">
      <c r="A31" s="67"/>
      <c r="B31" s="67"/>
      <c r="C31" s="317"/>
      <c r="D31" s="87" t="s">
        <v>35</v>
      </c>
      <c r="E31" s="317"/>
      <c r="F31" s="317"/>
      <c r="G31" s="317"/>
      <c r="H31" s="317"/>
      <c r="I31" s="88" t="s">
        <v>32</v>
      </c>
      <c r="J31" s="307" t="s">
        <v>33</v>
      </c>
      <c r="K31" s="308"/>
      <c r="L31" s="90" t="s">
        <v>34</v>
      </c>
      <c r="M31" s="306"/>
      <c r="N31" s="306"/>
      <c r="O31" s="68"/>
      <c r="P31" s="68"/>
    </row>
    <row r="32" spans="1:23" ht="19.5" customHeight="1" thickBot="1">
      <c r="A32" s="67"/>
      <c r="B32" s="67"/>
      <c r="C32" s="96">
        <v>1</v>
      </c>
      <c r="D32" s="97">
        <v>2</v>
      </c>
      <c r="E32" s="97">
        <v>6</v>
      </c>
      <c r="F32" s="97">
        <v>5</v>
      </c>
      <c r="G32" s="97">
        <v>14</v>
      </c>
      <c r="H32" s="98">
        <v>0</v>
      </c>
      <c r="I32" s="96">
        <v>1</v>
      </c>
      <c r="J32" s="309">
        <v>3</v>
      </c>
      <c r="K32" s="310"/>
      <c r="L32" s="97">
        <v>0</v>
      </c>
      <c r="M32" s="97">
        <v>3</v>
      </c>
      <c r="N32" s="99">
        <v>3</v>
      </c>
      <c r="O32" s="68"/>
      <c r="P32" s="68"/>
    </row>
    <row r="33" spans="1:20" ht="47.25" customHeight="1">
      <c r="A33" s="311" t="s">
        <v>387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278"/>
    </row>
    <row r="34" spans="1:20" ht="37.5" customHeight="1">
      <c r="A34" s="303" t="s">
        <v>386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</row>
    <row r="35" spans="1:20" ht="19.5" customHeight="1">
      <c r="B35" s="74"/>
      <c r="C35" s="74"/>
      <c r="D35" s="74"/>
      <c r="E35" s="74"/>
      <c r="F35" s="74"/>
      <c r="G35" s="74"/>
      <c r="H35" s="75"/>
      <c r="I35" s="75"/>
      <c r="J35" s="75"/>
      <c r="K35" s="76"/>
      <c r="L35" s="76"/>
      <c r="M35" s="76"/>
      <c r="N35" s="76"/>
      <c r="O35" s="76"/>
      <c r="P35" s="76"/>
    </row>
    <row r="36" spans="1:20" ht="25">
      <c r="C36" s="77"/>
      <c r="D36" s="76"/>
      <c r="E36" s="69"/>
      <c r="F36" s="72"/>
      <c r="G36" s="70"/>
      <c r="H36" s="70"/>
      <c r="I36" s="70"/>
      <c r="J36" s="70"/>
      <c r="K36" s="70"/>
      <c r="L36" s="71"/>
      <c r="M36" s="71"/>
      <c r="N36" s="71"/>
      <c r="O36" s="71"/>
      <c r="P36" s="71"/>
      <c r="Q36" s="71"/>
    </row>
    <row r="37" spans="1:20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</row>
    <row r="38" spans="1:20" s="73" customFormat="1"/>
    <row r="39" spans="1:20" s="73" customFormat="1">
      <c r="C39" s="69"/>
    </row>
    <row r="40" spans="1:20" s="73" customFormat="1" ht="31">
      <c r="C40" s="69"/>
      <c r="E40" s="301"/>
      <c r="F40" s="302"/>
      <c r="G40" s="302"/>
      <c r="H40" s="302"/>
      <c r="I40" s="302"/>
      <c r="J40" s="78"/>
    </row>
    <row r="41" spans="1:20" s="73" customFormat="1">
      <c r="C41" s="69"/>
      <c r="D41" s="69"/>
      <c r="E41" s="72"/>
      <c r="F41" s="70"/>
      <c r="G41" s="70"/>
      <c r="H41" s="70"/>
      <c r="I41" s="78"/>
      <c r="J41" s="78"/>
    </row>
    <row r="42" spans="1:20" s="73" customFormat="1">
      <c r="C42" s="69"/>
      <c r="D42" s="69"/>
      <c r="E42" s="69"/>
      <c r="F42" s="69"/>
      <c r="G42" s="69"/>
      <c r="H42" s="69"/>
      <c r="I42" s="69"/>
      <c r="J42" s="69"/>
      <c r="K42" s="72"/>
      <c r="L42" s="70"/>
      <c r="M42" s="70"/>
      <c r="N42" s="70"/>
      <c r="O42" s="78"/>
    </row>
    <row r="43" spans="1:20" s="73" customFormat="1" ht="35.5">
      <c r="C43" s="69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</row>
    <row r="44" spans="1:20" s="73" customFormat="1">
      <c r="F44" s="79"/>
      <c r="K44" s="69"/>
      <c r="L44" s="69"/>
      <c r="M44" s="69"/>
      <c r="N44" s="69"/>
      <c r="O44" s="69"/>
      <c r="P44" s="69"/>
      <c r="Q44" s="69"/>
    </row>
    <row r="45" spans="1:20" s="73" customFormat="1">
      <c r="F45" s="55"/>
      <c r="K45" s="69"/>
      <c r="L45" s="69"/>
      <c r="M45" s="69"/>
      <c r="N45" s="69"/>
      <c r="O45" s="69"/>
      <c r="P45" s="69"/>
      <c r="Q45" s="69"/>
    </row>
    <row r="46" spans="1:20" ht="35.5"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</row>
    <row r="54" spans="3:17" ht="21.5">
      <c r="C54" s="80"/>
      <c r="D54" s="80"/>
      <c r="E54" s="80"/>
      <c r="F54" s="81"/>
      <c r="G54" s="82"/>
      <c r="H54" s="83"/>
      <c r="I54" s="83"/>
      <c r="J54" s="83"/>
      <c r="K54" s="84"/>
      <c r="L54" s="84"/>
      <c r="M54" s="84"/>
      <c r="N54" s="84"/>
      <c r="O54" s="84"/>
      <c r="P54" s="84"/>
      <c r="Q54" s="84"/>
    </row>
  </sheetData>
  <mergeCells count="34">
    <mergeCell ref="C5:G5"/>
    <mergeCell ref="A1:H1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I3:I4"/>
    <mergeCell ref="K3:K4"/>
    <mergeCell ref="L3:L4"/>
    <mergeCell ref="M3:M4"/>
    <mergeCell ref="N3:N4"/>
    <mergeCell ref="J3:J4"/>
    <mergeCell ref="E40:I40"/>
    <mergeCell ref="A33:Q33"/>
    <mergeCell ref="D43:T43"/>
    <mergeCell ref="C46:S46"/>
    <mergeCell ref="S22:W22"/>
    <mergeCell ref="A34:Q34"/>
    <mergeCell ref="M30:M31"/>
    <mergeCell ref="N30:N31"/>
    <mergeCell ref="E30:E31"/>
    <mergeCell ref="F30:F31"/>
    <mergeCell ref="G30:G31"/>
    <mergeCell ref="J31:K31"/>
    <mergeCell ref="J32:K32"/>
    <mergeCell ref="H30:H31"/>
    <mergeCell ref="C30:C31"/>
    <mergeCell ref="I30:L30"/>
  </mergeCells>
  <phoneticPr fontId="21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3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view="pageBreakPreview" zoomScale="60" zoomScaleNormal="70" workbookViewId="0">
      <selection activeCell="J3" sqref="J3:J4"/>
    </sheetView>
  </sheetViews>
  <sheetFormatPr defaultColWidth="9" defaultRowHeight="19.5"/>
  <cols>
    <col min="1" max="1" width="3.6328125" style="73" customWidth="1"/>
    <col min="2" max="2" width="3" style="73" customWidth="1"/>
    <col min="3" max="3" width="47.7265625" style="73" customWidth="1"/>
    <col min="4" max="4" width="34.7265625" style="73" customWidth="1"/>
    <col min="5" max="5" width="39.08984375" style="73" customWidth="1"/>
    <col min="6" max="6" width="26" style="73" customWidth="1"/>
    <col min="7" max="7" width="33.36328125" style="73" customWidth="1"/>
    <col min="8" max="9" width="7.6328125" style="73" customWidth="1"/>
    <col min="10" max="10" width="10.36328125" style="73" customWidth="1"/>
    <col min="11" max="17" width="5" style="69" customWidth="1"/>
    <col min="18" max="16384" width="9" style="71"/>
  </cols>
  <sheetData>
    <row r="1" spans="1:30" s="51" customFormat="1">
      <c r="A1" s="325" t="s">
        <v>399</v>
      </c>
      <c r="B1" s="326"/>
      <c r="C1" s="326"/>
      <c r="D1" s="326"/>
      <c r="E1" s="326"/>
      <c r="F1" s="326"/>
      <c r="G1" s="326"/>
      <c r="H1" s="326"/>
      <c r="I1" s="49"/>
      <c r="J1" s="49"/>
      <c r="K1" s="50"/>
      <c r="L1" s="50"/>
      <c r="M1" s="50"/>
      <c r="N1" s="50"/>
      <c r="O1" s="50"/>
      <c r="P1" s="50"/>
      <c r="Q1" s="50"/>
    </row>
    <row r="2" spans="1:30" s="58" customFormat="1" ht="62.15" customHeight="1" thickBot="1">
      <c r="A2" s="52"/>
      <c r="B2" s="53"/>
      <c r="C2" s="54"/>
      <c r="D2" s="53"/>
      <c r="E2" s="53"/>
      <c r="F2" s="55" t="s">
        <v>0</v>
      </c>
      <c r="G2" s="53"/>
      <c r="H2" s="53"/>
      <c r="I2" s="53"/>
      <c r="J2" s="53"/>
      <c r="K2" s="56"/>
      <c r="L2" s="56"/>
      <c r="M2" s="56"/>
      <c r="N2" s="56"/>
      <c r="O2" s="57"/>
      <c r="P2" s="57"/>
      <c r="Q2" s="57"/>
    </row>
    <row r="3" spans="1:30" s="59" customFormat="1" ht="18.75" customHeight="1">
      <c r="A3" s="327" t="s">
        <v>9</v>
      </c>
      <c r="B3" s="329" t="s">
        <v>10</v>
      </c>
      <c r="C3" s="331" t="s">
        <v>11</v>
      </c>
      <c r="D3" s="331" t="s">
        <v>12</v>
      </c>
      <c r="E3" s="331" t="s">
        <v>13</v>
      </c>
      <c r="F3" s="331" t="s">
        <v>14</v>
      </c>
      <c r="G3" s="319" t="s">
        <v>15</v>
      </c>
      <c r="H3" s="319" t="s">
        <v>16</v>
      </c>
      <c r="I3" s="319" t="s">
        <v>380</v>
      </c>
      <c r="J3" s="321" t="s">
        <v>401</v>
      </c>
      <c r="K3" s="323" t="s">
        <v>44</v>
      </c>
      <c r="L3" s="312" t="s">
        <v>45</v>
      </c>
      <c r="M3" s="312" t="s">
        <v>17</v>
      </c>
      <c r="N3" s="312" t="s">
        <v>18</v>
      </c>
      <c r="O3" s="312" t="s">
        <v>19</v>
      </c>
      <c r="P3" s="312" t="s">
        <v>20</v>
      </c>
      <c r="Q3" s="291" t="s">
        <v>21</v>
      </c>
    </row>
    <row r="4" spans="1:30" s="59" customFormat="1" ht="95.25" customHeight="1" thickBot="1">
      <c r="A4" s="328"/>
      <c r="B4" s="330"/>
      <c r="C4" s="320"/>
      <c r="D4" s="320"/>
      <c r="E4" s="320"/>
      <c r="F4" s="320"/>
      <c r="G4" s="320"/>
      <c r="H4" s="320"/>
      <c r="I4" s="320"/>
      <c r="J4" s="322"/>
      <c r="K4" s="324"/>
      <c r="L4" s="313"/>
      <c r="M4" s="313"/>
      <c r="N4" s="313"/>
      <c r="O4" s="313"/>
      <c r="P4" s="313"/>
      <c r="Q4" s="292" t="s">
        <v>22</v>
      </c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</row>
    <row r="5" spans="1:30" s="61" customFormat="1" ht="57.75" customHeight="1">
      <c r="A5" s="118">
        <v>44927</v>
      </c>
      <c r="B5" s="111" t="s">
        <v>36</v>
      </c>
      <c r="C5" s="314" t="s">
        <v>88</v>
      </c>
      <c r="D5" s="314"/>
      <c r="E5" s="314"/>
      <c r="F5" s="314"/>
      <c r="G5" s="314"/>
      <c r="H5" s="119"/>
      <c r="I5" s="119"/>
      <c r="J5" s="119"/>
      <c r="K5" s="120" t="e">
        <f>#REF!</f>
        <v>#REF!</v>
      </c>
      <c r="L5" s="120" t="e">
        <f>#REF!+IF(J5="豆漿",0.5,0)</f>
        <v>#REF!</v>
      </c>
      <c r="M5" s="120" t="e">
        <f>#REF!</f>
        <v>#REF!</v>
      </c>
      <c r="N5" s="120">
        <f>IF(I5="鮮奶",0.8,0)</f>
        <v>0</v>
      </c>
      <c r="O5" s="120" t="e">
        <f>#REF!</f>
        <v>#REF!</v>
      </c>
      <c r="P5" s="120">
        <f>IF(H5="水果",1,0)</f>
        <v>0</v>
      </c>
      <c r="Q5" s="121" t="e">
        <f>K5*70+L5*75+M5*25+N5*150+O5*45+P5*60</f>
        <v>#REF!</v>
      </c>
    </row>
    <row r="6" spans="1:30" s="61" customFormat="1" ht="71.25" customHeight="1">
      <c r="A6" s="92">
        <f>A5+1</f>
        <v>44928</v>
      </c>
      <c r="B6" s="62" t="s">
        <v>37</v>
      </c>
      <c r="C6" s="281" t="s">
        <v>388</v>
      </c>
      <c r="D6" s="281" t="s">
        <v>291</v>
      </c>
      <c r="E6" s="281" t="s">
        <v>292</v>
      </c>
      <c r="F6" s="161" t="s">
        <v>95</v>
      </c>
      <c r="G6" s="281" t="s">
        <v>293</v>
      </c>
      <c r="H6" s="63" t="s">
        <v>385</v>
      </c>
      <c r="I6" s="63"/>
      <c r="J6" s="63"/>
      <c r="K6" s="64">
        <v>4</v>
      </c>
      <c r="L6" s="64">
        <v>2.2000000000000002</v>
      </c>
      <c r="M6" s="64">
        <v>2.1</v>
      </c>
      <c r="N6" s="64">
        <f t="shared" ref="N6:N29" si="0">IF(I6="鮮奶",0.8,0)</f>
        <v>0</v>
      </c>
      <c r="O6" s="64">
        <v>2.5</v>
      </c>
      <c r="P6" s="64">
        <f t="shared" ref="P6:P29" si="1">IF(H6="水果",1,0)</f>
        <v>1</v>
      </c>
      <c r="Q6" s="101">
        <f t="shared" ref="Q6:Q29" si="2">K6*70+L6*75+M6*25+N6*150+O6*45+P6*60</f>
        <v>670</v>
      </c>
    </row>
    <row r="7" spans="1:30" s="61" customFormat="1" ht="66.75" customHeight="1">
      <c r="A7" s="92">
        <f>A6+1</f>
        <v>44929</v>
      </c>
      <c r="B7" s="62" t="s">
        <v>38</v>
      </c>
      <c r="C7" s="161" t="s">
        <v>295</v>
      </c>
      <c r="D7" s="281" t="s">
        <v>296</v>
      </c>
      <c r="E7" s="281" t="s">
        <v>297</v>
      </c>
      <c r="F7" s="161" t="s">
        <v>99</v>
      </c>
      <c r="G7" s="281" t="s">
        <v>298</v>
      </c>
      <c r="H7" s="63" t="s">
        <v>288</v>
      </c>
      <c r="I7" s="63"/>
      <c r="J7" s="63"/>
      <c r="K7" s="64">
        <v>4.2</v>
      </c>
      <c r="L7" s="64">
        <v>2.6</v>
      </c>
      <c r="M7" s="64">
        <v>1.8</v>
      </c>
      <c r="N7" s="64">
        <f t="shared" si="0"/>
        <v>0</v>
      </c>
      <c r="O7" s="64">
        <v>2.5</v>
      </c>
      <c r="P7" s="64">
        <f t="shared" si="1"/>
        <v>1</v>
      </c>
      <c r="Q7" s="101">
        <f t="shared" si="2"/>
        <v>706.5</v>
      </c>
    </row>
    <row r="8" spans="1:30" s="61" customFormat="1" ht="59.25" customHeight="1">
      <c r="A8" s="92">
        <f>A7+1</f>
        <v>44930</v>
      </c>
      <c r="B8" s="62" t="s">
        <v>4</v>
      </c>
      <c r="C8" s="161" t="s">
        <v>66</v>
      </c>
      <c r="D8" s="281" t="s">
        <v>299</v>
      </c>
      <c r="E8" s="281" t="s">
        <v>345</v>
      </c>
      <c r="F8" s="161" t="s">
        <v>92</v>
      </c>
      <c r="G8" s="281" t="s">
        <v>300</v>
      </c>
      <c r="H8" s="63" t="s">
        <v>288</v>
      </c>
      <c r="I8" s="63"/>
      <c r="J8" s="63"/>
      <c r="K8" s="64">
        <v>4.0999999999999996</v>
      </c>
      <c r="L8" s="64">
        <v>2.7</v>
      </c>
      <c r="M8" s="64">
        <v>1.2</v>
      </c>
      <c r="N8" s="64">
        <f t="shared" si="0"/>
        <v>0</v>
      </c>
      <c r="O8" s="64">
        <v>2.5</v>
      </c>
      <c r="P8" s="64">
        <f t="shared" si="1"/>
        <v>1</v>
      </c>
      <c r="Q8" s="101">
        <f t="shared" si="2"/>
        <v>692</v>
      </c>
    </row>
    <row r="9" spans="1:30" s="66" customFormat="1" ht="59.25" customHeight="1" thickBot="1">
      <c r="A9" s="102">
        <f>A8+1</f>
        <v>44931</v>
      </c>
      <c r="B9" s="65" t="s">
        <v>5</v>
      </c>
      <c r="C9" s="164" t="s">
        <v>96</v>
      </c>
      <c r="D9" s="282" t="s">
        <v>352</v>
      </c>
      <c r="E9" s="282" t="s">
        <v>301</v>
      </c>
      <c r="F9" s="164" t="s">
        <v>65</v>
      </c>
      <c r="G9" s="282" t="s">
        <v>302</v>
      </c>
      <c r="H9" s="103" t="s">
        <v>288</v>
      </c>
      <c r="I9" s="104"/>
      <c r="J9" s="104"/>
      <c r="K9" s="105">
        <v>4.8</v>
      </c>
      <c r="L9" s="105">
        <v>2.1</v>
      </c>
      <c r="M9" s="105">
        <v>1.2</v>
      </c>
      <c r="N9" s="105">
        <f t="shared" si="0"/>
        <v>0</v>
      </c>
      <c r="O9" s="105">
        <v>2.8</v>
      </c>
      <c r="P9" s="105">
        <f t="shared" si="1"/>
        <v>1</v>
      </c>
      <c r="Q9" s="106">
        <f t="shared" si="2"/>
        <v>709.5</v>
      </c>
      <c r="AB9" s="183"/>
    </row>
    <row r="10" spans="1:30" s="61" customFormat="1" ht="59.25" customHeight="1">
      <c r="A10" s="118">
        <f>A9+3</f>
        <v>44934</v>
      </c>
      <c r="B10" s="111" t="s">
        <v>6</v>
      </c>
      <c r="C10" s="244" t="s">
        <v>151</v>
      </c>
      <c r="D10" s="281" t="s">
        <v>341</v>
      </c>
      <c r="E10" s="283" t="s">
        <v>342</v>
      </c>
      <c r="F10" s="244" t="s">
        <v>89</v>
      </c>
      <c r="G10" s="283" t="s">
        <v>343</v>
      </c>
      <c r="H10" s="119" t="s">
        <v>288</v>
      </c>
      <c r="I10" s="119"/>
      <c r="J10" s="119"/>
      <c r="K10" s="120">
        <v>4.3</v>
      </c>
      <c r="L10" s="120">
        <v>2.4</v>
      </c>
      <c r="M10" s="120">
        <v>1.3</v>
      </c>
      <c r="N10" s="120">
        <f>IF(I10="鮮奶",0.8,0)</f>
        <v>0</v>
      </c>
      <c r="O10" s="120">
        <v>2.8</v>
      </c>
      <c r="P10" s="60">
        <f t="shared" si="1"/>
        <v>1</v>
      </c>
      <c r="Q10" s="100">
        <f t="shared" si="2"/>
        <v>699.5</v>
      </c>
      <c r="T10" s="183"/>
      <c r="U10" s="183"/>
      <c r="V10" s="183"/>
    </row>
    <row r="11" spans="1:30" s="61" customFormat="1" ht="59.25" customHeight="1">
      <c r="A11" s="92">
        <f>A10+1</f>
        <v>44935</v>
      </c>
      <c r="B11" s="62" t="s">
        <v>7</v>
      </c>
      <c r="C11" s="161" t="s">
        <v>258</v>
      </c>
      <c r="D11" s="161" t="s">
        <v>351</v>
      </c>
      <c r="E11" s="281" t="s">
        <v>344</v>
      </c>
      <c r="F11" s="161" t="s">
        <v>90</v>
      </c>
      <c r="G11" s="281" t="s">
        <v>346</v>
      </c>
      <c r="H11" s="63"/>
      <c r="I11" s="63" t="s">
        <v>391</v>
      </c>
      <c r="J11" s="63"/>
      <c r="K11" s="64">
        <v>4</v>
      </c>
      <c r="L11" s="64">
        <v>2.5</v>
      </c>
      <c r="M11" s="64">
        <v>1.5</v>
      </c>
      <c r="N11" s="64">
        <f t="shared" si="0"/>
        <v>0.8</v>
      </c>
      <c r="O11" s="64">
        <v>2.5</v>
      </c>
      <c r="P11" s="64">
        <f t="shared" si="1"/>
        <v>0</v>
      </c>
      <c r="Q11" s="101">
        <f t="shared" si="2"/>
        <v>737.5</v>
      </c>
      <c r="U11" s="174"/>
      <c r="AA11" s="175"/>
    </row>
    <row r="12" spans="1:30" s="61" customFormat="1" ht="59.25" customHeight="1">
      <c r="A12" s="92">
        <f>A11+1</f>
        <v>44936</v>
      </c>
      <c r="B12" s="62" t="s">
        <v>3</v>
      </c>
      <c r="C12" s="161" t="s">
        <v>68</v>
      </c>
      <c r="D12" s="281" t="s">
        <v>347</v>
      </c>
      <c r="E12" s="281" t="s">
        <v>348</v>
      </c>
      <c r="F12" s="161" t="s">
        <v>196</v>
      </c>
      <c r="G12" s="281" t="s">
        <v>349</v>
      </c>
      <c r="H12" s="63" t="s">
        <v>288</v>
      </c>
      <c r="I12" s="63"/>
      <c r="J12" s="63"/>
      <c r="K12" s="64">
        <v>4.2</v>
      </c>
      <c r="L12" s="64">
        <v>2.1</v>
      </c>
      <c r="M12" s="64">
        <v>2</v>
      </c>
      <c r="N12" s="64">
        <f t="shared" si="0"/>
        <v>0</v>
      </c>
      <c r="O12" s="64">
        <v>2.5</v>
      </c>
      <c r="P12" s="64">
        <f t="shared" si="1"/>
        <v>1</v>
      </c>
      <c r="Q12" s="101">
        <f t="shared" si="2"/>
        <v>674</v>
      </c>
    </row>
    <row r="13" spans="1:30" s="61" customFormat="1" ht="59.25" customHeight="1">
      <c r="A13" s="92">
        <f>A12+1</f>
        <v>44937</v>
      </c>
      <c r="B13" s="62" t="s">
        <v>4</v>
      </c>
      <c r="C13" s="281" t="s">
        <v>360</v>
      </c>
      <c r="D13" s="281" t="s">
        <v>350</v>
      </c>
      <c r="E13" s="161" t="s">
        <v>354</v>
      </c>
      <c r="F13" s="161" t="s">
        <v>91</v>
      </c>
      <c r="G13" s="283" t="s">
        <v>355</v>
      </c>
      <c r="H13" s="63" t="s">
        <v>385</v>
      </c>
      <c r="I13" s="63"/>
      <c r="J13" s="63"/>
      <c r="K13" s="64">
        <v>4.2</v>
      </c>
      <c r="L13" s="64">
        <v>2</v>
      </c>
      <c r="M13" s="64">
        <v>1.1000000000000001</v>
      </c>
      <c r="N13" s="64">
        <f t="shared" si="0"/>
        <v>0</v>
      </c>
      <c r="O13" s="64">
        <v>2.5</v>
      </c>
      <c r="P13" s="64">
        <f t="shared" si="1"/>
        <v>1</v>
      </c>
      <c r="Q13" s="101">
        <f t="shared" si="2"/>
        <v>644</v>
      </c>
    </row>
    <row r="14" spans="1:30" s="61" customFormat="1" ht="59.25" customHeight="1" thickBot="1">
      <c r="A14" s="102">
        <f>A13+1</f>
        <v>44938</v>
      </c>
      <c r="B14" s="65" t="s">
        <v>5</v>
      </c>
      <c r="C14" s="164" t="s">
        <v>69</v>
      </c>
      <c r="D14" s="282" t="s">
        <v>356</v>
      </c>
      <c r="E14" s="282" t="s">
        <v>357</v>
      </c>
      <c r="F14" s="282" t="s">
        <v>358</v>
      </c>
      <c r="G14" s="282" t="s">
        <v>359</v>
      </c>
      <c r="H14" s="188"/>
      <c r="I14" s="104"/>
      <c r="J14" s="104" t="s">
        <v>46</v>
      </c>
      <c r="K14" s="64">
        <v>4.2</v>
      </c>
      <c r="L14" s="64">
        <v>2.1</v>
      </c>
      <c r="M14" s="64">
        <v>2.1</v>
      </c>
      <c r="N14" s="64">
        <f t="shared" si="0"/>
        <v>0</v>
      </c>
      <c r="O14" s="64">
        <v>2.5</v>
      </c>
      <c r="P14" s="64">
        <f t="shared" si="1"/>
        <v>0</v>
      </c>
      <c r="Q14" s="101">
        <f t="shared" si="2"/>
        <v>616.5</v>
      </c>
      <c r="S14" s="183"/>
      <c r="V14" s="174"/>
    </row>
    <row r="15" spans="1:30" s="61" customFormat="1" ht="59.25" customHeight="1">
      <c r="A15" s="118">
        <f>A14+3</f>
        <v>44941</v>
      </c>
      <c r="B15" s="111" t="s">
        <v>6</v>
      </c>
      <c r="C15" s="244" t="s">
        <v>96</v>
      </c>
      <c r="D15" s="283" t="s">
        <v>368</v>
      </c>
      <c r="E15" s="283" t="s">
        <v>369</v>
      </c>
      <c r="F15" s="244" t="s">
        <v>92</v>
      </c>
      <c r="G15" s="288" t="s">
        <v>370</v>
      </c>
      <c r="H15" s="119"/>
      <c r="I15" s="119"/>
      <c r="J15" s="119" t="s">
        <v>384</v>
      </c>
      <c r="K15" s="60">
        <v>4.3</v>
      </c>
      <c r="L15" s="60">
        <v>2.4</v>
      </c>
      <c r="M15" s="60">
        <v>1.9</v>
      </c>
      <c r="N15" s="60">
        <f t="shared" si="0"/>
        <v>0</v>
      </c>
      <c r="O15" s="60">
        <v>2.5</v>
      </c>
      <c r="P15" s="60">
        <f t="shared" si="1"/>
        <v>0</v>
      </c>
      <c r="Q15" s="100">
        <f t="shared" si="2"/>
        <v>641</v>
      </c>
      <c r="S15" s="245"/>
    </row>
    <row r="16" spans="1:30" s="61" customFormat="1" ht="59.25" customHeight="1">
      <c r="A16" s="92">
        <f>A15+1</f>
        <v>44942</v>
      </c>
      <c r="B16" s="62" t="s">
        <v>7</v>
      </c>
      <c r="C16" s="161" t="s">
        <v>97</v>
      </c>
      <c r="D16" s="281" t="s">
        <v>371</v>
      </c>
      <c r="E16" s="281" t="s">
        <v>372</v>
      </c>
      <c r="F16" s="161" t="s">
        <v>93</v>
      </c>
      <c r="G16" s="283" t="s">
        <v>373</v>
      </c>
      <c r="H16" s="63" t="s">
        <v>288</v>
      </c>
      <c r="I16" s="63"/>
      <c r="J16" s="63"/>
      <c r="K16" s="64">
        <v>4.5</v>
      </c>
      <c r="L16" s="64">
        <v>2.5</v>
      </c>
      <c r="M16" s="64">
        <v>1.5</v>
      </c>
      <c r="N16" s="64">
        <f t="shared" si="0"/>
        <v>0</v>
      </c>
      <c r="O16" s="64">
        <v>2.5</v>
      </c>
      <c r="P16" s="64">
        <f t="shared" si="1"/>
        <v>1</v>
      </c>
      <c r="Q16" s="101">
        <f t="shared" si="2"/>
        <v>712.5</v>
      </c>
      <c r="S16" s="183"/>
      <c r="V16" s="175"/>
    </row>
    <row r="17" spans="1:23" s="61" customFormat="1" ht="59.25" customHeight="1">
      <c r="A17" s="92">
        <f>A16+1</f>
        <v>44943</v>
      </c>
      <c r="B17" s="62" t="s">
        <v>3</v>
      </c>
      <c r="C17" s="161" t="s">
        <v>98</v>
      </c>
      <c r="D17" s="281" t="s">
        <v>374</v>
      </c>
      <c r="E17" s="281" t="s">
        <v>375</v>
      </c>
      <c r="F17" s="161" t="s">
        <v>161</v>
      </c>
      <c r="G17" s="281" t="s">
        <v>376</v>
      </c>
      <c r="H17" s="63" t="s">
        <v>385</v>
      </c>
      <c r="I17" s="63"/>
      <c r="J17" s="63"/>
      <c r="K17" s="64">
        <v>4.5</v>
      </c>
      <c r="L17" s="64">
        <v>2.1</v>
      </c>
      <c r="M17" s="64">
        <v>1.4</v>
      </c>
      <c r="N17" s="64">
        <f t="shared" si="0"/>
        <v>0</v>
      </c>
      <c r="O17" s="64">
        <v>2.5</v>
      </c>
      <c r="P17" s="64">
        <f t="shared" si="1"/>
        <v>1</v>
      </c>
      <c r="Q17" s="101">
        <f t="shared" si="2"/>
        <v>680</v>
      </c>
      <c r="T17" s="81"/>
    </row>
    <row r="18" spans="1:23" s="61" customFormat="1" ht="59.25" customHeight="1">
      <c r="A18" s="92">
        <f>A17+1</f>
        <v>44944</v>
      </c>
      <c r="B18" s="62" t="s">
        <v>4</v>
      </c>
      <c r="C18" s="161" t="s">
        <v>67</v>
      </c>
      <c r="D18" s="161" t="s">
        <v>353</v>
      </c>
      <c r="E18" s="281" t="s">
        <v>377</v>
      </c>
      <c r="F18" s="161" t="s">
        <v>94</v>
      </c>
      <c r="G18" s="281" t="s">
        <v>378</v>
      </c>
      <c r="H18" s="63"/>
      <c r="I18" s="63" t="s">
        <v>391</v>
      </c>
      <c r="J18" s="63"/>
      <c r="K18" s="64">
        <v>4</v>
      </c>
      <c r="L18" s="64">
        <v>2.1</v>
      </c>
      <c r="M18" s="64">
        <v>1.8</v>
      </c>
      <c r="N18" s="64">
        <f t="shared" si="0"/>
        <v>0.8</v>
      </c>
      <c r="O18" s="64">
        <v>2.5</v>
      </c>
      <c r="P18" s="64">
        <f t="shared" si="1"/>
        <v>0</v>
      </c>
      <c r="Q18" s="101">
        <f t="shared" si="2"/>
        <v>715</v>
      </c>
      <c r="S18" s="175"/>
      <c r="U18" s="277"/>
    </row>
    <row r="19" spans="1:23" s="61" customFormat="1" ht="59.25" customHeight="1" thickBot="1">
      <c r="A19" s="102">
        <f>A18+1</f>
        <v>44945</v>
      </c>
      <c r="B19" s="65" t="s">
        <v>40</v>
      </c>
      <c r="C19" s="282" t="s">
        <v>381</v>
      </c>
      <c r="D19" s="282" t="s">
        <v>382</v>
      </c>
      <c r="E19" s="164" t="s">
        <v>383</v>
      </c>
      <c r="F19" s="164" t="s">
        <v>309</v>
      </c>
      <c r="G19" s="164"/>
      <c r="H19" s="104" t="s">
        <v>385</v>
      </c>
      <c r="I19" s="104"/>
      <c r="J19" s="104" t="s">
        <v>379</v>
      </c>
      <c r="K19" s="105">
        <v>4.0999999999999996</v>
      </c>
      <c r="L19" s="105">
        <v>2.2999999999999998</v>
      </c>
      <c r="M19" s="105">
        <v>1.1000000000000001</v>
      </c>
      <c r="N19" s="105">
        <v>0</v>
      </c>
      <c r="O19" s="105">
        <v>2.8</v>
      </c>
      <c r="P19" s="105">
        <f t="shared" si="1"/>
        <v>1</v>
      </c>
      <c r="Q19" s="106">
        <f t="shared" si="2"/>
        <v>673</v>
      </c>
      <c r="T19" s="277"/>
      <c r="U19" s="183"/>
    </row>
    <row r="20" spans="1:23" s="61" customFormat="1" ht="59.25" hidden="1" customHeight="1">
      <c r="A20" s="118">
        <f>A19+3</f>
        <v>44948</v>
      </c>
      <c r="B20" s="111" t="s">
        <v>6</v>
      </c>
      <c r="C20" s="209"/>
      <c r="D20" s="209"/>
      <c r="E20" s="179"/>
      <c r="F20" s="179"/>
      <c r="G20" s="179"/>
      <c r="H20" s="119"/>
      <c r="I20" s="119"/>
      <c r="J20" s="119"/>
      <c r="K20" s="120" t="e">
        <f>#REF!</f>
        <v>#REF!</v>
      </c>
      <c r="L20" s="120" t="e">
        <f>#REF!+IF(J20="豆漿",0.5,0)</f>
        <v>#REF!</v>
      </c>
      <c r="M20" s="120" t="e">
        <f>#REF!</f>
        <v>#REF!</v>
      </c>
      <c r="N20" s="120">
        <f t="shared" si="0"/>
        <v>0</v>
      </c>
      <c r="O20" s="120" t="e">
        <f>#REF!</f>
        <v>#REF!</v>
      </c>
      <c r="P20" s="120">
        <f t="shared" si="1"/>
        <v>0</v>
      </c>
      <c r="Q20" s="121" t="e">
        <f t="shared" si="2"/>
        <v>#REF!</v>
      </c>
      <c r="U20" s="159"/>
    </row>
    <row r="21" spans="1:23" s="61" customFormat="1" ht="59.25" hidden="1" customHeight="1">
      <c r="A21" s="92">
        <f>A20+1</f>
        <v>44949</v>
      </c>
      <c r="B21" s="62" t="s">
        <v>7</v>
      </c>
      <c r="C21" s="210"/>
      <c r="D21" s="186"/>
      <c r="E21" s="209"/>
      <c r="F21" s="179"/>
      <c r="G21" s="137"/>
      <c r="H21" s="63"/>
      <c r="I21" s="63"/>
      <c r="J21" s="63"/>
      <c r="K21" s="64" t="e">
        <f>#REF!</f>
        <v>#REF!</v>
      </c>
      <c r="L21" s="64" t="e">
        <f>#REF!+IF(J21="豆漿",0.5,0)</f>
        <v>#REF!</v>
      </c>
      <c r="M21" s="64" t="e">
        <f>#REF!</f>
        <v>#REF!</v>
      </c>
      <c r="N21" s="64">
        <f t="shared" si="0"/>
        <v>0</v>
      </c>
      <c r="O21" s="64" t="e">
        <f>#REF!</f>
        <v>#REF!</v>
      </c>
      <c r="P21" s="64">
        <f t="shared" si="1"/>
        <v>0</v>
      </c>
      <c r="Q21" s="101" t="e">
        <f t="shared" si="2"/>
        <v>#REF!</v>
      </c>
      <c r="S21" s="174"/>
    </row>
    <row r="22" spans="1:23" s="61" customFormat="1" ht="59.25" hidden="1" customHeight="1">
      <c r="A22" s="92">
        <f>A21+1</f>
        <v>44950</v>
      </c>
      <c r="B22" s="62" t="s">
        <v>3</v>
      </c>
      <c r="C22" s="149"/>
      <c r="D22" s="149"/>
      <c r="E22" s="181"/>
      <c r="F22" s="179"/>
      <c r="G22" s="280"/>
      <c r="H22" s="63"/>
      <c r="I22" s="63"/>
      <c r="J22" s="63"/>
      <c r="K22" s="64" t="e">
        <f>#REF!</f>
        <v>#REF!</v>
      </c>
      <c r="L22" s="64" t="e">
        <f>#REF!+IF(J22="豆漿",0.5,0)</f>
        <v>#REF!</v>
      </c>
      <c r="M22" s="64" t="e">
        <f>#REF!</f>
        <v>#REF!</v>
      </c>
      <c r="N22" s="64">
        <f t="shared" si="0"/>
        <v>0</v>
      </c>
      <c r="O22" s="64" t="e">
        <f>#REF!</f>
        <v>#REF!</v>
      </c>
      <c r="P22" s="64">
        <f t="shared" si="1"/>
        <v>0</v>
      </c>
      <c r="Q22" s="101" t="e">
        <f t="shared" si="2"/>
        <v>#REF!</v>
      </c>
      <c r="S22" s="315"/>
      <c r="T22" s="315"/>
      <c r="U22" s="315"/>
      <c r="V22" s="315"/>
      <c r="W22" s="315"/>
    </row>
    <row r="23" spans="1:23" s="61" customFormat="1" ht="59.25" hidden="1" customHeight="1">
      <c r="A23" s="92">
        <f>A22+1</f>
        <v>44951</v>
      </c>
      <c r="B23" s="62" t="s">
        <v>4</v>
      </c>
      <c r="C23" s="137"/>
      <c r="D23" s="179"/>
      <c r="E23" s="179"/>
      <c r="F23" s="179"/>
      <c r="G23" s="180"/>
      <c r="H23" s="63"/>
      <c r="I23" s="63"/>
      <c r="J23" s="63"/>
      <c r="K23" s="64" t="e">
        <f>#REF!</f>
        <v>#REF!</v>
      </c>
      <c r="L23" s="64" t="e">
        <f>#REF!+IF(J23="豆漿",0.5,0)</f>
        <v>#REF!</v>
      </c>
      <c r="M23" s="64" t="e">
        <f>#REF!</f>
        <v>#REF!</v>
      </c>
      <c r="N23" s="64">
        <f t="shared" si="0"/>
        <v>0</v>
      </c>
      <c r="O23" s="64" t="e">
        <f>#REF!</f>
        <v>#REF!</v>
      </c>
      <c r="P23" s="64">
        <f t="shared" si="1"/>
        <v>0</v>
      </c>
      <c r="Q23" s="101" t="e">
        <f t="shared" si="2"/>
        <v>#REF!</v>
      </c>
      <c r="V23" s="159"/>
    </row>
    <row r="24" spans="1:23" s="61" customFormat="1" ht="59.25" hidden="1" customHeight="1" thickBot="1">
      <c r="A24" s="102">
        <f>A23+1</f>
        <v>44952</v>
      </c>
      <c r="B24" s="65" t="s">
        <v>5</v>
      </c>
      <c r="C24" s="188"/>
      <c r="D24" s="182"/>
      <c r="E24" s="173"/>
      <c r="F24" s="213"/>
      <c r="G24" s="173"/>
      <c r="H24" s="104"/>
      <c r="I24" s="104"/>
      <c r="J24" s="104"/>
      <c r="K24" s="105" t="e">
        <f>#REF!</f>
        <v>#REF!</v>
      </c>
      <c r="L24" s="105" t="e">
        <f>#REF!+IF(J24="豆漿",0.5,0)</f>
        <v>#REF!</v>
      </c>
      <c r="M24" s="105" t="e">
        <f>#REF!</f>
        <v>#REF!</v>
      </c>
      <c r="N24" s="105">
        <f t="shared" si="0"/>
        <v>0</v>
      </c>
      <c r="O24" s="105" t="e">
        <f>#REF!</f>
        <v>#REF!</v>
      </c>
      <c r="P24" s="105">
        <f t="shared" si="1"/>
        <v>0</v>
      </c>
      <c r="Q24" s="106" t="e">
        <f t="shared" si="2"/>
        <v>#REF!</v>
      </c>
    </row>
    <row r="25" spans="1:23" s="61" customFormat="1" ht="59.25" hidden="1" customHeight="1">
      <c r="A25" s="118">
        <f>A24+3</f>
        <v>44955</v>
      </c>
      <c r="B25" s="111" t="s">
        <v>6</v>
      </c>
      <c r="C25" s="181"/>
      <c r="D25" s="181"/>
      <c r="E25" s="209"/>
      <c r="F25" s="179"/>
      <c r="G25" s="179"/>
      <c r="H25" s="151"/>
      <c r="I25" s="119"/>
      <c r="J25" s="119"/>
      <c r="K25" s="120" t="e">
        <f>#REF!</f>
        <v>#REF!</v>
      </c>
      <c r="L25" s="120" t="e">
        <f>#REF!+IF(J25="豆漿",0.5,0)</f>
        <v>#REF!</v>
      </c>
      <c r="M25" s="120" t="e">
        <f>#REF!</f>
        <v>#REF!</v>
      </c>
      <c r="N25" s="120">
        <f t="shared" si="0"/>
        <v>0</v>
      </c>
      <c r="O25" s="120" t="e">
        <f>#REF!</f>
        <v>#REF!</v>
      </c>
      <c r="P25" s="120">
        <f t="shared" si="1"/>
        <v>0</v>
      </c>
      <c r="Q25" s="121" t="e">
        <f t="shared" si="2"/>
        <v>#REF!</v>
      </c>
      <c r="S25" s="137"/>
      <c r="T25" s="277"/>
      <c r="U25" s="277"/>
    </row>
    <row r="26" spans="1:23" s="61" customFormat="1" ht="59.25" hidden="1" customHeight="1">
      <c r="A26" s="92">
        <f>A25+1</f>
        <v>44956</v>
      </c>
      <c r="B26" s="62" t="s">
        <v>7</v>
      </c>
      <c r="C26" s="137"/>
      <c r="D26" s="187"/>
      <c r="E26" s="179"/>
      <c r="F26" s="179"/>
      <c r="G26" s="210"/>
      <c r="H26" s="172"/>
      <c r="I26" s="63"/>
      <c r="J26" s="63"/>
      <c r="K26" s="64" t="e">
        <f>#REF!</f>
        <v>#REF!</v>
      </c>
      <c r="L26" s="64" t="e">
        <f>#REF!+IF(J26="豆漿",0.5,0)</f>
        <v>#REF!</v>
      </c>
      <c r="M26" s="64" t="e">
        <f>#REF!</f>
        <v>#REF!</v>
      </c>
      <c r="N26" s="64">
        <f t="shared" si="0"/>
        <v>0</v>
      </c>
      <c r="O26" s="64" t="e">
        <f>#REF!</f>
        <v>#REF!</v>
      </c>
      <c r="P26" s="64">
        <f t="shared" si="1"/>
        <v>0</v>
      </c>
      <c r="Q26" s="101" t="e">
        <f t="shared" si="2"/>
        <v>#REF!</v>
      </c>
    </row>
    <row r="27" spans="1:23" s="61" customFormat="1" ht="59.25" hidden="1" customHeight="1">
      <c r="A27" s="171">
        <f>A26+1</f>
        <v>44957</v>
      </c>
      <c r="B27" s="62" t="s">
        <v>38</v>
      </c>
      <c r="C27" s="210"/>
      <c r="D27" s="137"/>
      <c r="E27" s="179"/>
      <c r="F27" s="179"/>
      <c r="G27" s="209"/>
      <c r="H27" s="138"/>
      <c r="I27" s="119"/>
      <c r="J27" s="119"/>
      <c r="K27" s="120" t="e">
        <f>#REF!</f>
        <v>#REF!</v>
      </c>
      <c r="L27" s="120" t="e">
        <f>#REF!+IF(J27="豆漿",0.5,0)</f>
        <v>#REF!</v>
      </c>
      <c r="M27" s="120" t="e">
        <f>#REF!</f>
        <v>#REF!</v>
      </c>
      <c r="N27" s="120">
        <f t="shared" si="0"/>
        <v>0</v>
      </c>
      <c r="O27" s="120" t="e">
        <f>#REF!</f>
        <v>#REF!</v>
      </c>
      <c r="P27" s="120">
        <f t="shared" si="1"/>
        <v>0</v>
      </c>
      <c r="Q27" s="121" t="e">
        <f t="shared" si="2"/>
        <v>#REF!</v>
      </c>
    </row>
    <row r="28" spans="1:23" s="61" customFormat="1" ht="59.25" hidden="1" customHeight="1">
      <c r="A28" s="171">
        <f>A27+1</f>
        <v>44958</v>
      </c>
      <c r="B28" s="62" t="s">
        <v>39</v>
      </c>
      <c r="C28" s="137"/>
      <c r="D28" s="179"/>
      <c r="E28" s="179"/>
      <c r="F28" s="179"/>
      <c r="G28" s="137"/>
      <c r="H28" s="172"/>
      <c r="I28" s="63"/>
      <c r="J28" s="63"/>
      <c r="K28" s="64" t="e">
        <f>#REF!</f>
        <v>#REF!</v>
      </c>
      <c r="L28" s="64" t="e">
        <f>#REF!+IF(J28="豆漿",0.5,0)</f>
        <v>#REF!</v>
      </c>
      <c r="M28" s="64" t="e">
        <f>#REF!</f>
        <v>#REF!</v>
      </c>
      <c r="N28" s="64">
        <f t="shared" si="0"/>
        <v>0</v>
      </c>
      <c r="O28" s="64" t="e">
        <f>#REF!</f>
        <v>#REF!</v>
      </c>
      <c r="P28" s="64">
        <f t="shared" si="1"/>
        <v>0</v>
      </c>
      <c r="Q28" s="64" t="e">
        <f t="shared" si="2"/>
        <v>#REF!</v>
      </c>
    </row>
    <row r="29" spans="1:23" s="61" customFormat="1" ht="59.25" hidden="1" customHeight="1" thickBot="1">
      <c r="A29" s="178">
        <f>A28+1</f>
        <v>44959</v>
      </c>
      <c r="B29" s="65" t="s">
        <v>40</v>
      </c>
      <c r="C29" s="173"/>
      <c r="D29" s="173"/>
      <c r="E29" s="173"/>
      <c r="F29" s="188"/>
      <c r="G29" s="173"/>
      <c r="H29" s="104"/>
      <c r="I29" s="104"/>
      <c r="J29" s="104"/>
      <c r="K29" s="105" t="e">
        <f>#REF!</f>
        <v>#REF!</v>
      </c>
      <c r="L29" s="105" t="e">
        <f>#REF!+IF(J29="豆漿",0.5,0)</f>
        <v>#REF!</v>
      </c>
      <c r="M29" s="105" t="e">
        <f>#REF!</f>
        <v>#REF!</v>
      </c>
      <c r="N29" s="105">
        <f t="shared" si="0"/>
        <v>0</v>
      </c>
      <c r="O29" s="105" t="e">
        <f>#REF!</f>
        <v>#REF!</v>
      </c>
      <c r="P29" s="105">
        <f t="shared" si="1"/>
        <v>0</v>
      </c>
      <c r="Q29" s="105" t="e">
        <f t="shared" si="2"/>
        <v>#REF!</v>
      </c>
    </row>
    <row r="30" spans="1:23" ht="25.5" customHeight="1" thickBot="1">
      <c r="A30" s="67"/>
      <c r="B30" s="67"/>
      <c r="C30" s="316" t="s">
        <v>23</v>
      </c>
      <c r="D30" s="86" t="s">
        <v>24</v>
      </c>
      <c r="E30" s="318" t="s">
        <v>25</v>
      </c>
      <c r="F30" s="318" t="s">
        <v>26</v>
      </c>
      <c r="G30" s="318" t="s">
        <v>27</v>
      </c>
      <c r="H30" s="318" t="s">
        <v>28</v>
      </c>
      <c r="I30" s="317" t="s">
        <v>29</v>
      </c>
      <c r="J30" s="317"/>
      <c r="K30" s="317"/>
      <c r="L30" s="317"/>
      <c r="M30" s="305" t="s">
        <v>30</v>
      </c>
      <c r="N30" s="305" t="s">
        <v>31</v>
      </c>
      <c r="O30" s="68"/>
      <c r="P30" s="68"/>
    </row>
    <row r="31" spans="1:23" ht="19.5" customHeight="1" thickBot="1">
      <c r="A31" s="67"/>
      <c r="B31" s="67"/>
      <c r="C31" s="317"/>
      <c r="D31" s="279" t="s">
        <v>35</v>
      </c>
      <c r="E31" s="317"/>
      <c r="F31" s="317"/>
      <c r="G31" s="317"/>
      <c r="H31" s="317"/>
      <c r="I31" s="88" t="s">
        <v>32</v>
      </c>
      <c r="J31" s="307" t="s">
        <v>33</v>
      </c>
      <c r="K31" s="308"/>
      <c r="L31" s="90" t="s">
        <v>34</v>
      </c>
      <c r="M31" s="306"/>
      <c r="N31" s="306"/>
      <c r="O31" s="68"/>
      <c r="P31" s="68"/>
    </row>
    <row r="32" spans="1:23" ht="19.5" customHeight="1" thickBot="1">
      <c r="A32" s="67"/>
      <c r="B32" s="67"/>
      <c r="C32" s="96">
        <v>1</v>
      </c>
      <c r="D32" s="97">
        <v>2</v>
      </c>
      <c r="E32" s="97">
        <v>6</v>
      </c>
      <c r="F32" s="97">
        <v>5</v>
      </c>
      <c r="G32" s="97">
        <v>14</v>
      </c>
      <c r="H32" s="98">
        <v>0</v>
      </c>
      <c r="I32" s="96">
        <v>1</v>
      </c>
      <c r="J32" s="309">
        <v>3</v>
      </c>
      <c r="K32" s="310"/>
      <c r="L32" s="97">
        <v>0</v>
      </c>
      <c r="M32" s="97">
        <v>3</v>
      </c>
      <c r="N32" s="99">
        <v>3</v>
      </c>
      <c r="O32" s="68"/>
      <c r="P32" s="68"/>
    </row>
    <row r="33" spans="1:20" ht="47.25" customHeight="1">
      <c r="A33" s="311" t="s">
        <v>387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278"/>
    </row>
    <row r="34" spans="1:20" ht="37.5" customHeight="1">
      <c r="A34" s="303" t="s">
        <v>386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</row>
    <row r="35" spans="1:20" ht="19.5" customHeight="1">
      <c r="B35" s="74"/>
      <c r="C35" s="74"/>
      <c r="D35" s="74"/>
      <c r="E35" s="74"/>
      <c r="F35" s="74"/>
      <c r="G35" s="74"/>
      <c r="H35" s="75"/>
      <c r="I35" s="75"/>
      <c r="J35" s="75"/>
      <c r="K35" s="76"/>
      <c r="L35" s="76"/>
      <c r="M35" s="76"/>
      <c r="N35" s="76"/>
      <c r="O35" s="76"/>
      <c r="P35" s="76"/>
    </row>
    <row r="36" spans="1:20" ht="25">
      <c r="C36" s="77"/>
      <c r="D36" s="76"/>
      <c r="E36" s="69"/>
      <c r="F36" s="72"/>
      <c r="G36" s="70"/>
      <c r="H36" s="70"/>
      <c r="I36" s="70"/>
      <c r="J36" s="70"/>
      <c r="K36" s="70"/>
      <c r="L36" s="71"/>
      <c r="M36" s="71"/>
      <c r="N36" s="71"/>
      <c r="O36" s="71"/>
      <c r="P36" s="71"/>
      <c r="Q36" s="71"/>
    </row>
    <row r="37" spans="1:20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</row>
    <row r="38" spans="1:20" s="73" customFormat="1"/>
    <row r="39" spans="1:20" s="73" customFormat="1">
      <c r="C39" s="69"/>
    </row>
    <row r="40" spans="1:20" s="73" customFormat="1" ht="31">
      <c r="C40" s="69"/>
      <c r="E40" s="301"/>
      <c r="F40" s="302"/>
      <c r="G40" s="302"/>
      <c r="H40" s="302"/>
      <c r="I40" s="302"/>
      <c r="J40" s="78"/>
    </row>
    <row r="41" spans="1:20" s="73" customFormat="1">
      <c r="C41" s="69"/>
      <c r="D41" s="69"/>
      <c r="E41" s="72"/>
      <c r="F41" s="70"/>
      <c r="G41" s="70"/>
      <c r="H41" s="70"/>
      <c r="I41" s="78"/>
      <c r="J41" s="78"/>
    </row>
    <row r="42" spans="1:20" s="73" customFormat="1">
      <c r="C42" s="69"/>
      <c r="D42" s="69"/>
      <c r="E42" s="69"/>
      <c r="F42" s="69"/>
      <c r="G42" s="69"/>
      <c r="H42" s="69"/>
      <c r="I42" s="69"/>
      <c r="J42" s="69"/>
      <c r="K42" s="72"/>
      <c r="L42" s="70"/>
      <c r="M42" s="70"/>
      <c r="N42" s="70"/>
      <c r="O42" s="78"/>
    </row>
    <row r="43" spans="1:20" s="73" customFormat="1" ht="35.5">
      <c r="C43" s="69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</row>
    <row r="44" spans="1:20" s="73" customFormat="1">
      <c r="F44" s="79"/>
      <c r="K44" s="69"/>
      <c r="L44" s="69"/>
      <c r="M44" s="69"/>
      <c r="N44" s="69"/>
      <c r="O44" s="69"/>
      <c r="P44" s="69"/>
      <c r="Q44" s="69"/>
    </row>
    <row r="45" spans="1:20" s="73" customFormat="1">
      <c r="F45" s="55"/>
      <c r="K45" s="69"/>
      <c r="L45" s="69"/>
      <c r="M45" s="69"/>
      <c r="N45" s="69"/>
      <c r="O45" s="69"/>
      <c r="P45" s="69"/>
      <c r="Q45" s="69"/>
    </row>
    <row r="46" spans="1:20" ht="35.5"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</row>
    <row r="54" spans="3:17" ht="21.5">
      <c r="C54" s="80"/>
      <c r="D54" s="80"/>
      <c r="E54" s="80"/>
      <c r="F54" s="81"/>
      <c r="G54" s="82"/>
      <c r="H54" s="83"/>
      <c r="I54" s="83"/>
      <c r="J54" s="83"/>
      <c r="K54" s="84"/>
      <c r="L54" s="84"/>
      <c r="M54" s="84"/>
      <c r="N54" s="84"/>
      <c r="O54" s="84"/>
      <c r="P54" s="84"/>
      <c r="Q54" s="84"/>
    </row>
  </sheetData>
  <mergeCells count="34">
    <mergeCell ref="A1:H1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C5:G5"/>
    <mergeCell ref="S22:W22"/>
    <mergeCell ref="C30:C31"/>
    <mergeCell ref="E30:E31"/>
    <mergeCell ref="F30:F31"/>
    <mergeCell ref="G30:G31"/>
    <mergeCell ref="H30:H31"/>
    <mergeCell ref="I30:L30"/>
    <mergeCell ref="I3:I4"/>
    <mergeCell ref="J3:J4"/>
    <mergeCell ref="K3:K4"/>
    <mergeCell ref="L3:L4"/>
    <mergeCell ref="M3:M4"/>
    <mergeCell ref="N3:N4"/>
    <mergeCell ref="E40:I40"/>
    <mergeCell ref="D43:T43"/>
    <mergeCell ref="C46:S46"/>
    <mergeCell ref="M30:M31"/>
    <mergeCell ref="N30:N31"/>
    <mergeCell ref="J31:K31"/>
    <mergeCell ref="J32:K32"/>
    <mergeCell ref="A33:Q33"/>
    <mergeCell ref="A34:Q3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view="pageBreakPreview" zoomScale="60" zoomScaleNormal="70" workbookViewId="0">
      <selection activeCell="O5" sqref="O5:O19"/>
    </sheetView>
  </sheetViews>
  <sheetFormatPr defaultColWidth="9" defaultRowHeight="19.5"/>
  <cols>
    <col min="1" max="1" width="3.6328125" style="73" customWidth="1"/>
    <col min="2" max="2" width="3" style="73" customWidth="1"/>
    <col min="3" max="3" width="48.08984375" style="73" customWidth="1"/>
    <col min="4" max="4" width="34.7265625" style="73" customWidth="1"/>
    <col min="5" max="5" width="39.08984375" style="73" customWidth="1"/>
    <col min="6" max="6" width="26" style="73" customWidth="1"/>
    <col min="7" max="7" width="34" style="73" customWidth="1"/>
    <col min="8" max="9" width="7.6328125" style="73" customWidth="1"/>
    <col min="10" max="10" width="10.36328125" style="73" customWidth="1"/>
    <col min="11" max="17" width="5" style="69" customWidth="1"/>
    <col min="18" max="16384" width="9" style="71"/>
  </cols>
  <sheetData>
    <row r="1" spans="1:30" s="51" customFormat="1">
      <c r="A1" s="325" t="s">
        <v>400</v>
      </c>
      <c r="B1" s="326"/>
      <c r="C1" s="326"/>
      <c r="D1" s="326"/>
      <c r="E1" s="326"/>
      <c r="F1" s="326"/>
      <c r="G1" s="326"/>
      <c r="H1" s="326"/>
      <c r="I1" s="49"/>
      <c r="J1" s="49"/>
      <c r="K1" s="50"/>
      <c r="L1" s="50"/>
      <c r="M1" s="50"/>
      <c r="N1" s="50"/>
      <c r="O1" s="50"/>
      <c r="P1" s="50"/>
      <c r="Q1" s="50"/>
    </row>
    <row r="2" spans="1:30" s="58" customFormat="1" ht="62.15" customHeight="1" thickBot="1">
      <c r="A2" s="52"/>
      <c r="B2" s="53"/>
      <c r="C2" s="54"/>
      <c r="D2" s="53"/>
      <c r="E2" s="53"/>
      <c r="F2" s="55" t="s">
        <v>0</v>
      </c>
      <c r="G2" s="53"/>
      <c r="H2" s="53"/>
      <c r="I2" s="53"/>
      <c r="J2" s="53"/>
      <c r="K2" s="56"/>
      <c r="L2" s="56"/>
      <c r="M2" s="56"/>
      <c r="N2" s="56"/>
      <c r="O2" s="57"/>
      <c r="P2" s="57"/>
      <c r="Q2" s="57"/>
    </row>
    <row r="3" spans="1:30" s="59" customFormat="1" ht="18.75" customHeight="1">
      <c r="A3" s="327" t="s">
        <v>9</v>
      </c>
      <c r="B3" s="329" t="s">
        <v>10</v>
      </c>
      <c r="C3" s="331" t="s">
        <v>11</v>
      </c>
      <c r="D3" s="331" t="s">
        <v>12</v>
      </c>
      <c r="E3" s="331" t="s">
        <v>13</v>
      </c>
      <c r="F3" s="331" t="s">
        <v>14</v>
      </c>
      <c r="G3" s="319" t="s">
        <v>15</v>
      </c>
      <c r="H3" s="319" t="s">
        <v>16</v>
      </c>
      <c r="I3" s="319" t="s">
        <v>380</v>
      </c>
      <c r="J3" s="321" t="s">
        <v>401</v>
      </c>
      <c r="K3" s="323" t="s">
        <v>44</v>
      </c>
      <c r="L3" s="312" t="s">
        <v>45</v>
      </c>
      <c r="M3" s="312" t="s">
        <v>17</v>
      </c>
      <c r="N3" s="312" t="s">
        <v>18</v>
      </c>
      <c r="O3" s="312" t="s">
        <v>19</v>
      </c>
      <c r="P3" s="312" t="s">
        <v>20</v>
      </c>
      <c r="Q3" s="291" t="s">
        <v>21</v>
      </c>
    </row>
    <row r="4" spans="1:30" s="59" customFormat="1" ht="95.25" customHeight="1" thickBot="1">
      <c r="A4" s="328"/>
      <c r="B4" s="330"/>
      <c r="C4" s="320"/>
      <c r="D4" s="320"/>
      <c r="E4" s="320"/>
      <c r="F4" s="320"/>
      <c r="G4" s="320"/>
      <c r="H4" s="320"/>
      <c r="I4" s="320"/>
      <c r="J4" s="322"/>
      <c r="K4" s="324"/>
      <c r="L4" s="313"/>
      <c r="M4" s="313"/>
      <c r="N4" s="313"/>
      <c r="O4" s="313"/>
      <c r="P4" s="313"/>
      <c r="Q4" s="292" t="s">
        <v>22</v>
      </c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</row>
    <row r="5" spans="1:30" s="61" customFormat="1" ht="57.75" customHeight="1">
      <c r="A5" s="118">
        <v>44927</v>
      </c>
      <c r="B5" s="111" t="s">
        <v>36</v>
      </c>
      <c r="C5" s="314" t="s">
        <v>88</v>
      </c>
      <c r="D5" s="314"/>
      <c r="E5" s="314"/>
      <c r="F5" s="314"/>
      <c r="G5" s="314"/>
      <c r="H5" s="119"/>
      <c r="I5" s="119"/>
      <c r="J5" s="119"/>
      <c r="K5" s="120" t="e">
        <f>#REF!</f>
        <v>#REF!</v>
      </c>
      <c r="L5" s="120" t="e">
        <f>#REF!+IF(J5="豆漿",0.5,0)</f>
        <v>#REF!</v>
      </c>
      <c r="M5" s="120" t="e">
        <f>#REF!</f>
        <v>#REF!</v>
      </c>
      <c r="N5" s="120">
        <f>IF(I5="鮮奶",0.8,0)</f>
        <v>0</v>
      </c>
      <c r="O5" s="120" t="e">
        <f>#REF!</f>
        <v>#REF!</v>
      </c>
      <c r="P5" s="120">
        <f>IF(H5="水果",1,0)</f>
        <v>0</v>
      </c>
      <c r="Q5" s="121" t="e">
        <f>K5*70+L5*75+M5*25+N5*150+O5*45+P5*60</f>
        <v>#REF!</v>
      </c>
    </row>
    <row r="6" spans="1:30" s="61" customFormat="1" ht="71.25" customHeight="1">
      <c r="A6" s="92">
        <f>A5+1</f>
        <v>44928</v>
      </c>
      <c r="B6" s="62" t="s">
        <v>37</v>
      </c>
      <c r="C6" s="281" t="s">
        <v>388</v>
      </c>
      <c r="D6" s="281" t="s">
        <v>291</v>
      </c>
      <c r="E6" s="281" t="s">
        <v>292</v>
      </c>
      <c r="F6" s="161" t="s">
        <v>95</v>
      </c>
      <c r="G6" s="281" t="s">
        <v>293</v>
      </c>
      <c r="H6" s="63" t="s">
        <v>385</v>
      </c>
      <c r="I6" s="63"/>
      <c r="J6" s="63"/>
      <c r="K6" s="64">
        <v>4</v>
      </c>
      <c r="L6" s="64">
        <v>2.2000000000000002</v>
      </c>
      <c r="M6" s="64">
        <v>2.1</v>
      </c>
      <c r="N6" s="64">
        <f t="shared" ref="N6:N29" si="0">IF(I6="鮮奶",0.8,0)</f>
        <v>0</v>
      </c>
      <c r="O6" s="64">
        <v>2.5</v>
      </c>
      <c r="P6" s="64">
        <f t="shared" ref="P6:P29" si="1">IF(H6="水果",1,0)</f>
        <v>1</v>
      </c>
      <c r="Q6" s="101">
        <f t="shared" ref="Q6:Q29" si="2">K6*70+L6*75+M6*25+N6*150+O6*45+P6*60</f>
        <v>670</v>
      </c>
    </row>
    <row r="7" spans="1:30" s="61" customFormat="1" ht="66.75" customHeight="1">
      <c r="A7" s="92">
        <f>A6+1</f>
        <v>44929</v>
      </c>
      <c r="B7" s="62" t="s">
        <v>38</v>
      </c>
      <c r="C7" s="161" t="s">
        <v>295</v>
      </c>
      <c r="D7" s="281" t="s">
        <v>296</v>
      </c>
      <c r="E7" s="281" t="s">
        <v>297</v>
      </c>
      <c r="F7" s="161" t="s">
        <v>99</v>
      </c>
      <c r="G7" s="281" t="s">
        <v>298</v>
      </c>
      <c r="H7" s="63" t="s">
        <v>288</v>
      </c>
      <c r="I7" s="63"/>
      <c r="J7" s="63"/>
      <c r="K7" s="64">
        <v>4.2</v>
      </c>
      <c r="L7" s="64">
        <v>2.6</v>
      </c>
      <c r="M7" s="64">
        <v>1.8</v>
      </c>
      <c r="N7" s="64">
        <f t="shared" si="0"/>
        <v>0</v>
      </c>
      <c r="O7" s="64">
        <v>2.5</v>
      </c>
      <c r="P7" s="64">
        <f t="shared" si="1"/>
        <v>1</v>
      </c>
      <c r="Q7" s="101">
        <f t="shared" si="2"/>
        <v>706.5</v>
      </c>
    </row>
    <row r="8" spans="1:30" s="61" customFormat="1" ht="59.25" customHeight="1">
      <c r="A8" s="92">
        <f>A7+1</f>
        <v>44930</v>
      </c>
      <c r="B8" s="62" t="s">
        <v>4</v>
      </c>
      <c r="C8" s="161" t="s">
        <v>66</v>
      </c>
      <c r="D8" s="281" t="s">
        <v>299</v>
      </c>
      <c r="E8" s="281" t="s">
        <v>345</v>
      </c>
      <c r="F8" s="161" t="s">
        <v>92</v>
      </c>
      <c r="G8" s="281" t="s">
        <v>300</v>
      </c>
      <c r="H8" s="63" t="s">
        <v>288</v>
      </c>
      <c r="I8" s="63"/>
      <c r="J8" s="63"/>
      <c r="K8" s="64">
        <v>4.0999999999999996</v>
      </c>
      <c r="L8" s="64">
        <v>2.7</v>
      </c>
      <c r="M8" s="64">
        <v>1.2</v>
      </c>
      <c r="N8" s="64">
        <f t="shared" si="0"/>
        <v>0</v>
      </c>
      <c r="O8" s="64">
        <v>2.5</v>
      </c>
      <c r="P8" s="64">
        <f t="shared" si="1"/>
        <v>1</v>
      </c>
      <c r="Q8" s="101">
        <f t="shared" si="2"/>
        <v>692</v>
      </c>
    </row>
    <row r="9" spans="1:30" s="66" customFormat="1" ht="59.25" customHeight="1" thickBot="1">
      <c r="A9" s="102">
        <f>A8+1</f>
        <v>44931</v>
      </c>
      <c r="B9" s="65" t="s">
        <v>5</v>
      </c>
      <c r="C9" s="164" t="s">
        <v>96</v>
      </c>
      <c r="D9" s="282" t="s">
        <v>352</v>
      </c>
      <c r="E9" s="282" t="s">
        <v>301</v>
      </c>
      <c r="F9" s="164" t="s">
        <v>65</v>
      </c>
      <c r="G9" s="282" t="s">
        <v>302</v>
      </c>
      <c r="H9" s="103" t="s">
        <v>288</v>
      </c>
      <c r="I9" s="104"/>
      <c r="J9" s="104"/>
      <c r="K9" s="105">
        <v>4.8</v>
      </c>
      <c r="L9" s="105">
        <v>2.1</v>
      </c>
      <c r="M9" s="105">
        <v>1.2</v>
      </c>
      <c r="N9" s="105">
        <f t="shared" si="0"/>
        <v>0</v>
      </c>
      <c r="O9" s="105">
        <v>2.8</v>
      </c>
      <c r="P9" s="105">
        <f t="shared" si="1"/>
        <v>1</v>
      </c>
      <c r="Q9" s="106">
        <f t="shared" si="2"/>
        <v>709.5</v>
      </c>
      <c r="AB9" s="183"/>
    </row>
    <row r="10" spans="1:30" s="61" customFormat="1" ht="59.25" customHeight="1">
      <c r="A10" s="118">
        <f>A9+3</f>
        <v>44934</v>
      </c>
      <c r="B10" s="111" t="s">
        <v>6</v>
      </c>
      <c r="C10" s="244" t="s">
        <v>151</v>
      </c>
      <c r="D10" s="281" t="s">
        <v>341</v>
      </c>
      <c r="E10" s="283" t="s">
        <v>342</v>
      </c>
      <c r="F10" s="244" t="s">
        <v>89</v>
      </c>
      <c r="G10" s="283" t="s">
        <v>343</v>
      </c>
      <c r="H10" s="119" t="s">
        <v>288</v>
      </c>
      <c r="I10" s="119"/>
      <c r="J10" s="119"/>
      <c r="K10" s="120">
        <v>4.3</v>
      </c>
      <c r="L10" s="120">
        <v>2.4</v>
      </c>
      <c r="M10" s="120">
        <v>1.3</v>
      </c>
      <c r="N10" s="120">
        <f>IF(I10="鮮奶",0.8,0)</f>
        <v>0</v>
      </c>
      <c r="O10" s="120">
        <v>2.8</v>
      </c>
      <c r="P10" s="60">
        <f t="shared" si="1"/>
        <v>1</v>
      </c>
      <c r="Q10" s="100">
        <f t="shared" si="2"/>
        <v>699.5</v>
      </c>
      <c r="T10" s="183"/>
      <c r="U10" s="183"/>
      <c r="V10" s="183"/>
    </row>
    <row r="11" spans="1:30" s="61" customFormat="1" ht="59.25" customHeight="1">
      <c r="A11" s="92">
        <f>A10+1</f>
        <v>44935</v>
      </c>
      <c r="B11" s="62" t="s">
        <v>7</v>
      </c>
      <c r="C11" s="161" t="s">
        <v>258</v>
      </c>
      <c r="D11" s="161" t="s">
        <v>351</v>
      </c>
      <c r="E11" s="281" t="s">
        <v>344</v>
      </c>
      <c r="F11" s="161" t="s">
        <v>90</v>
      </c>
      <c r="G11" s="281" t="s">
        <v>346</v>
      </c>
      <c r="H11" s="63"/>
      <c r="I11" s="63" t="s">
        <v>391</v>
      </c>
      <c r="J11" s="63"/>
      <c r="K11" s="64">
        <v>4</v>
      </c>
      <c r="L11" s="64">
        <v>2.5</v>
      </c>
      <c r="M11" s="64">
        <v>1.5</v>
      </c>
      <c r="N11" s="64">
        <f t="shared" si="0"/>
        <v>0.8</v>
      </c>
      <c r="O11" s="64">
        <v>2.5</v>
      </c>
      <c r="P11" s="64">
        <f t="shared" si="1"/>
        <v>0</v>
      </c>
      <c r="Q11" s="101">
        <f t="shared" si="2"/>
        <v>737.5</v>
      </c>
      <c r="U11" s="174"/>
      <c r="AA11" s="175"/>
    </row>
    <row r="12" spans="1:30" s="61" customFormat="1" ht="59.25" customHeight="1">
      <c r="A12" s="92">
        <f>A11+1</f>
        <v>44936</v>
      </c>
      <c r="B12" s="62" t="s">
        <v>3</v>
      </c>
      <c r="C12" s="161" t="s">
        <v>68</v>
      </c>
      <c r="D12" s="281" t="s">
        <v>347</v>
      </c>
      <c r="E12" s="281" t="s">
        <v>348</v>
      </c>
      <c r="F12" s="161" t="s">
        <v>196</v>
      </c>
      <c r="G12" s="281" t="s">
        <v>349</v>
      </c>
      <c r="H12" s="63" t="s">
        <v>288</v>
      </c>
      <c r="I12" s="63"/>
      <c r="J12" s="63"/>
      <c r="K12" s="64">
        <v>4.2</v>
      </c>
      <c r="L12" s="64">
        <v>2.1</v>
      </c>
      <c r="M12" s="64">
        <v>2</v>
      </c>
      <c r="N12" s="64">
        <f t="shared" si="0"/>
        <v>0</v>
      </c>
      <c r="O12" s="64">
        <v>2.5</v>
      </c>
      <c r="P12" s="64">
        <f t="shared" si="1"/>
        <v>1</v>
      </c>
      <c r="Q12" s="101">
        <f t="shared" si="2"/>
        <v>674</v>
      </c>
    </row>
    <row r="13" spans="1:30" s="61" customFormat="1" ht="59.25" customHeight="1">
      <c r="A13" s="92">
        <f>A12+1</f>
        <v>44937</v>
      </c>
      <c r="B13" s="62" t="s">
        <v>4</v>
      </c>
      <c r="C13" s="281" t="s">
        <v>360</v>
      </c>
      <c r="D13" s="281" t="s">
        <v>350</v>
      </c>
      <c r="E13" s="161" t="s">
        <v>354</v>
      </c>
      <c r="F13" s="161" t="s">
        <v>91</v>
      </c>
      <c r="G13" s="283" t="s">
        <v>355</v>
      </c>
      <c r="H13" s="63" t="s">
        <v>385</v>
      </c>
      <c r="I13" s="63"/>
      <c r="J13" s="63"/>
      <c r="K13" s="64">
        <v>4.2</v>
      </c>
      <c r="L13" s="64">
        <v>2</v>
      </c>
      <c r="M13" s="64">
        <v>1.1000000000000001</v>
      </c>
      <c r="N13" s="64">
        <f t="shared" si="0"/>
        <v>0</v>
      </c>
      <c r="O13" s="64">
        <v>2.5</v>
      </c>
      <c r="P13" s="64">
        <f t="shared" si="1"/>
        <v>1</v>
      </c>
      <c r="Q13" s="101">
        <f t="shared" si="2"/>
        <v>644</v>
      </c>
    </row>
    <row r="14" spans="1:30" s="61" customFormat="1" ht="59.25" customHeight="1" thickBot="1">
      <c r="A14" s="102">
        <f>A13+1</f>
        <v>44938</v>
      </c>
      <c r="B14" s="65" t="s">
        <v>5</v>
      </c>
      <c r="C14" s="164" t="s">
        <v>69</v>
      </c>
      <c r="D14" s="282" t="s">
        <v>356</v>
      </c>
      <c r="E14" s="282" t="s">
        <v>357</v>
      </c>
      <c r="F14" s="282" t="s">
        <v>358</v>
      </c>
      <c r="G14" s="282" t="s">
        <v>359</v>
      </c>
      <c r="H14" s="188"/>
      <c r="I14" s="104"/>
      <c r="J14" s="104" t="s">
        <v>46</v>
      </c>
      <c r="K14" s="64">
        <v>4.2</v>
      </c>
      <c r="L14" s="64">
        <v>2.1</v>
      </c>
      <c r="M14" s="64">
        <v>2.1</v>
      </c>
      <c r="N14" s="64">
        <f t="shared" si="0"/>
        <v>0</v>
      </c>
      <c r="O14" s="64">
        <v>2.5</v>
      </c>
      <c r="P14" s="64">
        <f t="shared" si="1"/>
        <v>0</v>
      </c>
      <c r="Q14" s="101">
        <f t="shared" si="2"/>
        <v>616.5</v>
      </c>
      <c r="S14" s="183"/>
      <c r="V14" s="174"/>
    </row>
    <row r="15" spans="1:30" s="61" customFormat="1" ht="59.25" customHeight="1">
      <c r="A15" s="118">
        <f>A14+3</f>
        <v>44941</v>
      </c>
      <c r="B15" s="111" t="s">
        <v>6</v>
      </c>
      <c r="C15" s="244" t="s">
        <v>96</v>
      </c>
      <c r="D15" s="283" t="s">
        <v>368</v>
      </c>
      <c r="E15" s="283" t="s">
        <v>369</v>
      </c>
      <c r="F15" s="244" t="s">
        <v>92</v>
      </c>
      <c r="G15" s="288" t="s">
        <v>370</v>
      </c>
      <c r="H15" s="119"/>
      <c r="I15" s="119"/>
      <c r="J15" s="119" t="s">
        <v>384</v>
      </c>
      <c r="K15" s="60">
        <v>4.3</v>
      </c>
      <c r="L15" s="60">
        <v>2.4</v>
      </c>
      <c r="M15" s="60">
        <v>1.9</v>
      </c>
      <c r="N15" s="60">
        <f t="shared" si="0"/>
        <v>0</v>
      </c>
      <c r="O15" s="60">
        <v>2.5</v>
      </c>
      <c r="P15" s="60">
        <f t="shared" si="1"/>
        <v>0</v>
      </c>
      <c r="Q15" s="100">
        <f t="shared" si="2"/>
        <v>641</v>
      </c>
      <c r="S15" s="245"/>
    </row>
    <row r="16" spans="1:30" s="61" customFormat="1" ht="59.25" customHeight="1">
      <c r="A16" s="92">
        <f>A15+1</f>
        <v>44942</v>
      </c>
      <c r="B16" s="62" t="s">
        <v>7</v>
      </c>
      <c r="C16" s="161" t="s">
        <v>97</v>
      </c>
      <c r="D16" s="281" t="s">
        <v>371</v>
      </c>
      <c r="E16" s="281" t="s">
        <v>372</v>
      </c>
      <c r="F16" s="161" t="s">
        <v>93</v>
      </c>
      <c r="G16" s="283" t="s">
        <v>373</v>
      </c>
      <c r="H16" s="63" t="s">
        <v>288</v>
      </c>
      <c r="I16" s="63"/>
      <c r="J16" s="63"/>
      <c r="K16" s="64">
        <v>4.5</v>
      </c>
      <c r="L16" s="64">
        <v>2.5</v>
      </c>
      <c r="M16" s="64">
        <v>1.5</v>
      </c>
      <c r="N16" s="64">
        <f t="shared" si="0"/>
        <v>0</v>
      </c>
      <c r="O16" s="64">
        <v>2.5</v>
      </c>
      <c r="P16" s="64">
        <f t="shared" si="1"/>
        <v>1</v>
      </c>
      <c r="Q16" s="101">
        <f t="shared" si="2"/>
        <v>712.5</v>
      </c>
      <c r="S16" s="183"/>
      <c r="V16" s="175"/>
    </row>
    <row r="17" spans="1:23" s="61" customFormat="1" ht="59.25" customHeight="1">
      <c r="A17" s="92">
        <f>A16+1</f>
        <v>44943</v>
      </c>
      <c r="B17" s="62" t="s">
        <v>3</v>
      </c>
      <c r="C17" s="161" t="s">
        <v>98</v>
      </c>
      <c r="D17" s="281" t="s">
        <v>374</v>
      </c>
      <c r="E17" s="281" t="s">
        <v>375</v>
      </c>
      <c r="F17" s="161" t="s">
        <v>161</v>
      </c>
      <c r="G17" s="281" t="s">
        <v>376</v>
      </c>
      <c r="H17" s="63" t="s">
        <v>385</v>
      </c>
      <c r="I17" s="63"/>
      <c r="J17" s="63"/>
      <c r="K17" s="64">
        <v>4.5</v>
      </c>
      <c r="L17" s="64">
        <v>2.1</v>
      </c>
      <c r="M17" s="64">
        <v>1.4</v>
      </c>
      <c r="N17" s="64">
        <f t="shared" si="0"/>
        <v>0</v>
      </c>
      <c r="O17" s="64">
        <v>2.5</v>
      </c>
      <c r="P17" s="64">
        <f t="shared" si="1"/>
        <v>1</v>
      </c>
      <c r="Q17" s="101">
        <f t="shared" si="2"/>
        <v>680</v>
      </c>
      <c r="T17" s="81"/>
    </row>
    <row r="18" spans="1:23" s="61" customFormat="1" ht="59.25" customHeight="1">
      <c r="A18" s="92">
        <f>A17+1</f>
        <v>44944</v>
      </c>
      <c r="B18" s="62" t="s">
        <v>4</v>
      </c>
      <c r="C18" s="161" t="s">
        <v>67</v>
      </c>
      <c r="D18" s="161" t="s">
        <v>353</v>
      </c>
      <c r="E18" s="281" t="s">
        <v>377</v>
      </c>
      <c r="F18" s="161" t="s">
        <v>94</v>
      </c>
      <c r="G18" s="281" t="s">
        <v>378</v>
      </c>
      <c r="H18" s="63"/>
      <c r="I18" s="63" t="s">
        <v>391</v>
      </c>
      <c r="J18" s="63"/>
      <c r="K18" s="64">
        <v>4</v>
      </c>
      <c r="L18" s="64">
        <v>2.1</v>
      </c>
      <c r="M18" s="64">
        <v>1.8</v>
      </c>
      <c r="N18" s="64">
        <f t="shared" si="0"/>
        <v>0.8</v>
      </c>
      <c r="O18" s="64">
        <v>2.5</v>
      </c>
      <c r="P18" s="64">
        <f t="shared" si="1"/>
        <v>0</v>
      </c>
      <c r="Q18" s="101">
        <f t="shared" si="2"/>
        <v>715</v>
      </c>
      <c r="S18" s="175"/>
      <c r="U18" s="277"/>
    </row>
    <row r="19" spans="1:23" s="61" customFormat="1" ht="59.25" customHeight="1" thickBot="1">
      <c r="A19" s="102">
        <f>A18+1</f>
        <v>44945</v>
      </c>
      <c r="B19" s="65" t="s">
        <v>40</v>
      </c>
      <c r="C19" s="282" t="s">
        <v>381</v>
      </c>
      <c r="D19" s="282" t="s">
        <v>382</v>
      </c>
      <c r="E19" s="164" t="s">
        <v>383</v>
      </c>
      <c r="F19" s="164" t="s">
        <v>309</v>
      </c>
      <c r="G19" s="164"/>
      <c r="H19" s="104" t="s">
        <v>385</v>
      </c>
      <c r="I19" s="104"/>
      <c r="J19" s="104" t="s">
        <v>379</v>
      </c>
      <c r="K19" s="105">
        <v>4.0999999999999996</v>
      </c>
      <c r="L19" s="105">
        <v>2.2999999999999998</v>
      </c>
      <c r="M19" s="105">
        <v>1.1000000000000001</v>
      </c>
      <c r="N19" s="105">
        <v>0</v>
      </c>
      <c r="O19" s="105">
        <v>2.8</v>
      </c>
      <c r="P19" s="105">
        <f t="shared" si="1"/>
        <v>1</v>
      </c>
      <c r="Q19" s="106">
        <f t="shared" si="2"/>
        <v>673</v>
      </c>
      <c r="T19" s="277"/>
      <c r="U19" s="183"/>
    </row>
    <row r="20" spans="1:23" s="61" customFormat="1" ht="59.25" hidden="1" customHeight="1">
      <c r="A20" s="118">
        <f>A19+3</f>
        <v>44948</v>
      </c>
      <c r="B20" s="111" t="s">
        <v>6</v>
      </c>
      <c r="C20" s="209"/>
      <c r="D20" s="209"/>
      <c r="E20" s="179"/>
      <c r="F20" s="179"/>
      <c r="G20" s="179"/>
      <c r="H20" s="119"/>
      <c r="I20" s="119"/>
      <c r="J20" s="119"/>
      <c r="K20" s="120" t="e">
        <f>#REF!</f>
        <v>#REF!</v>
      </c>
      <c r="L20" s="120" t="e">
        <f>#REF!+IF(J20="豆漿",0.5,0)</f>
        <v>#REF!</v>
      </c>
      <c r="M20" s="120" t="e">
        <f>#REF!</f>
        <v>#REF!</v>
      </c>
      <c r="N20" s="120">
        <f t="shared" si="0"/>
        <v>0</v>
      </c>
      <c r="O20" s="120" t="e">
        <f>#REF!</f>
        <v>#REF!</v>
      </c>
      <c r="P20" s="120">
        <f t="shared" si="1"/>
        <v>0</v>
      </c>
      <c r="Q20" s="121" t="e">
        <f t="shared" si="2"/>
        <v>#REF!</v>
      </c>
      <c r="U20" s="159"/>
    </row>
    <row r="21" spans="1:23" s="61" customFormat="1" ht="59.25" hidden="1" customHeight="1">
      <c r="A21" s="92">
        <f>A20+1</f>
        <v>44949</v>
      </c>
      <c r="B21" s="62" t="s">
        <v>7</v>
      </c>
      <c r="C21" s="210"/>
      <c r="D21" s="186"/>
      <c r="E21" s="209"/>
      <c r="F21" s="179"/>
      <c r="G21" s="137"/>
      <c r="H21" s="63"/>
      <c r="I21" s="63"/>
      <c r="J21" s="63"/>
      <c r="K21" s="64" t="e">
        <f>#REF!</f>
        <v>#REF!</v>
      </c>
      <c r="L21" s="64" t="e">
        <f>#REF!+IF(J21="豆漿",0.5,0)</f>
        <v>#REF!</v>
      </c>
      <c r="M21" s="64" t="e">
        <f>#REF!</f>
        <v>#REF!</v>
      </c>
      <c r="N21" s="64">
        <f t="shared" si="0"/>
        <v>0</v>
      </c>
      <c r="O21" s="64" t="e">
        <f>#REF!</f>
        <v>#REF!</v>
      </c>
      <c r="P21" s="64">
        <f t="shared" si="1"/>
        <v>0</v>
      </c>
      <c r="Q21" s="101" t="e">
        <f t="shared" si="2"/>
        <v>#REF!</v>
      </c>
      <c r="S21" s="174"/>
    </row>
    <row r="22" spans="1:23" s="61" customFormat="1" ht="59.25" hidden="1" customHeight="1">
      <c r="A22" s="92">
        <f>A21+1</f>
        <v>44950</v>
      </c>
      <c r="B22" s="62" t="s">
        <v>3</v>
      </c>
      <c r="C22" s="149"/>
      <c r="D22" s="149"/>
      <c r="E22" s="181"/>
      <c r="F22" s="179"/>
      <c r="G22" s="280"/>
      <c r="H22" s="63"/>
      <c r="I22" s="63"/>
      <c r="J22" s="63"/>
      <c r="K22" s="64" t="e">
        <f>#REF!</f>
        <v>#REF!</v>
      </c>
      <c r="L22" s="64" t="e">
        <f>#REF!+IF(J22="豆漿",0.5,0)</f>
        <v>#REF!</v>
      </c>
      <c r="M22" s="64" t="e">
        <f>#REF!</f>
        <v>#REF!</v>
      </c>
      <c r="N22" s="64">
        <f t="shared" si="0"/>
        <v>0</v>
      </c>
      <c r="O22" s="64" t="e">
        <f>#REF!</f>
        <v>#REF!</v>
      </c>
      <c r="P22" s="64">
        <f t="shared" si="1"/>
        <v>0</v>
      </c>
      <c r="Q22" s="101" t="e">
        <f t="shared" si="2"/>
        <v>#REF!</v>
      </c>
      <c r="S22" s="315"/>
      <c r="T22" s="315"/>
      <c r="U22" s="315"/>
      <c r="V22" s="315"/>
      <c r="W22" s="315"/>
    </row>
    <row r="23" spans="1:23" s="61" customFormat="1" ht="59.25" hidden="1" customHeight="1">
      <c r="A23" s="92">
        <f>A22+1</f>
        <v>44951</v>
      </c>
      <c r="B23" s="62" t="s">
        <v>4</v>
      </c>
      <c r="C23" s="137"/>
      <c r="D23" s="179"/>
      <c r="E23" s="179"/>
      <c r="F23" s="179"/>
      <c r="G23" s="180"/>
      <c r="H23" s="63"/>
      <c r="I23" s="63"/>
      <c r="J23" s="63"/>
      <c r="K23" s="64" t="e">
        <f>#REF!</f>
        <v>#REF!</v>
      </c>
      <c r="L23" s="64" t="e">
        <f>#REF!+IF(J23="豆漿",0.5,0)</f>
        <v>#REF!</v>
      </c>
      <c r="M23" s="64" t="e">
        <f>#REF!</f>
        <v>#REF!</v>
      </c>
      <c r="N23" s="64">
        <f t="shared" si="0"/>
        <v>0</v>
      </c>
      <c r="O23" s="64" t="e">
        <f>#REF!</f>
        <v>#REF!</v>
      </c>
      <c r="P23" s="64">
        <f t="shared" si="1"/>
        <v>0</v>
      </c>
      <c r="Q23" s="101" t="e">
        <f t="shared" si="2"/>
        <v>#REF!</v>
      </c>
      <c r="V23" s="159"/>
    </row>
    <row r="24" spans="1:23" s="61" customFormat="1" ht="59.25" hidden="1" customHeight="1" thickBot="1">
      <c r="A24" s="102">
        <f>A23+1</f>
        <v>44952</v>
      </c>
      <c r="B24" s="65" t="s">
        <v>5</v>
      </c>
      <c r="C24" s="188"/>
      <c r="D24" s="182"/>
      <c r="E24" s="173"/>
      <c r="F24" s="213"/>
      <c r="G24" s="173"/>
      <c r="H24" s="104"/>
      <c r="I24" s="104"/>
      <c r="J24" s="104"/>
      <c r="K24" s="105" t="e">
        <f>#REF!</f>
        <v>#REF!</v>
      </c>
      <c r="L24" s="105" t="e">
        <f>#REF!+IF(J24="豆漿",0.5,0)</f>
        <v>#REF!</v>
      </c>
      <c r="M24" s="105" t="e">
        <f>#REF!</f>
        <v>#REF!</v>
      </c>
      <c r="N24" s="105">
        <f t="shared" si="0"/>
        <v>0</v>
      </c>
      <c r="O24" s="105" t="e">
        <f>#REF!</f>
        <v>#REF!</v>
      </c>
      <c r="P24" s="105">
        <f t="shared" si="1"/>
        <v>0</v>
      </c>
      <c r="Q24" s="106" t="e">
        <f t="shared" si="2"/>
        <v>#REF!</v>
      </c>
    </row>
    <row r="25" spans="1:23" s="61" customFormat="1" ht="59.25" hidden="1" customHeight="1">
      <c r="A25" s="118">
        <f>A24+3</f>
        <v>44955</v>
      </c>
      <c r="B25" s="111" t="s">
        <v>6</v>
      </c>
      <c r="C25" s="181"/>
      <c r="D25" s="181"/>
      <c r="E25" s="209"/>
      <c r="F25" s="179"/>
      <c r="G25" s="179"/>
      <c r="H25" s="151"/>
      <c r="I25" s="119"/>
      <c r="J25" s="119"/>
      <c r="K25" s="120" t="e">
        <f>#REF!</f>
        <v>#REF!</v>
      </c>
      <c r="L25" s="120" t="e">
        <f>#REF!+IF(J25="豆漿",0.5,0)</f>
        <v>#REF!</v>
      </c>
      <c r="M25" s="120" t="e">
        <f>#REF!</f>
        <v>#REF!</v>
      </c>
      <c r="N25" s="120">
        <f t="shared" si="0"/>
        <v>0</v>
      </c>
      <c r="O25" s="120" t="e">
        <f>#REF!</f>
        <v>#REF!</v>
      </c>
      <c r="P25" s="120">
        <f t="shared" si="1"/>
        <v>0</v>
      </c>
      <c r="Q25" s="121" t="e">
        <f t="shared" si="2"/>
        <v>#REF!</v>
      </c>
      <c r="S25" s="137"/>
      <c r="T25" s="277"/>
      <c r="U25" s="277"/>
    </row>
    <row r="26" spans="1:23" s="61" customFormat="1" ht="59.25" hidden="1" customHeight="1">
      <c r="A26" s="92">
        <f>A25+1</f>
        <v>44956</v>
      </c>
      <c r="B26" s="62" t="s">
        <v>7</v>
      </c>
      <c r="C26" s="137"/>
      <c r="D26" s="187"/>
      <c r="E26" s="179"/>
      <c r="F26" s="179"/>
      <c r="G26" s="210"/>
      <c r="H26" s="172"/>
      <c r="I26" s="63"/>
      <c r="J26" s="63"/>
      <c r="K26" s="64" t="e">
        <f>#REF!</f>
        <v>#REF!</v>
      </c>
      <c r="L26" s="64" t="e">
        <f>#REF!+IF(J26="豆漿",0.5,0)</f>
        <v>#REF!</v>
      </c>
      <c r="M26" s="64" t="e">
        <f>#REF!</f>
        <v>#REF!</v>
      </c>
      <c r="N26" s="64">
        <f t="shared" si="0"/>
        <v>0</v>
      </c>
      <c r="O26" s="64" t="e">
        <f>#REF!</f>
        <v>#REF!</v>
      </c>
      <c r="P26" s="64">
        <f t="shared" si="1"/>
        <v>0</v>
      </c>
      <c r="Q26" s="101" t="e">
        <f t="shared" si="2"/>
        <v>#REF!</v>
      </c>
    </row>
    <row r="27" spans="1:23" s="61" customFormat="1" ht="59.25" hidden="1" customHeight="1">
      <c r="A27" s="171">
        <f>A26+1</f>
        <v>44957</v>
      </c>
      <c r="B27" s="62" t="s">
        <v>38</v>
      </c>
      <c r="C27" s="210"/>
      <c r="D27" s="137"/>
      <c r="E27" s="179"/>
      <c r="F27" s="179"/>
      <c r="G27" s="209"/>
      <c r="H27" s="138"/>
      <c r="I27" s="119"/>
      <c r="J27" s="119"/>
      <c r="K27" s="120" t="e">
        <f>#REF!</f>
        <v>#REF!</v>
      </c>
      <c r="L27" s="120" t="e">
        <f>#REF!+IF(J27="豆漿",0.5,0)</f>
        <v>#REF!</v>
      </c>
      <c r="M27" s="120" t="e">
        <f>#REF!</f>
        <v>#REF!</v>
      </c>
      <c r="N27" s="120">
        <f t="shared" si="0"/>
        <v>0</v>
      </c>
      <c r="O27" s="120" t="e">
        <f>#REF!</f>
        <v>#REF!</v>
      </c>
      <c r="P27" s="120">
        <f t="shared" si="1"/>
        <v>0</v>
      </c>
      <c r="Q27" s="121" t="e">
        <f t="shared" si="2"/>
        <v>#REF!</v>
      </c>
    </row>
    <row r="28" spans="1:23" s="61" customFormat="1" ht="59.25" hidden="1" customHeight="1">
      <c r="A28" s="171">
        <f>A27+1</f>
        <v>44958</v>
      </c>
      <c r="B28" s="62" t="s">
        <v>39</v>
      </c>
      <c r="C28" s="137"/>
      <c r="D28" s="179"/>
      <c r="E28" s="179"/>
      <c r="F28" s="179"/>
      <c r="G28" s="137"/>
      <c r="H28" s="172"/>
      <c r="I28" s="63"/>
      <c r="J28" s="63"/>
      <c r="K28" s="64" t="e">
        <f>#REF!</f>
        <v>#REF!</v>
      </c>
      <c r="L28" s="64" t="e">
        <f>#REF!+IF(J28="豆漿",0.5,0)</f>
        <v>#REF!</v>
      </c>
      <c r="M28" s="64" t="e">
        <f>#REF!</f>
        <v>#REF!</v>
      </c>
      <c r="N28" s="64">
        <f t="shared" si="0"/>
        <v>0</v>
      </c>
      <c r="O28" s="64" t="e">
        <f>#REF!</f>
        <v>#REF!</v>
      </c>
      <c r="P28" s="64">
        <f t="shared" si="1"/>
        <v>0</v>
      </c>
      <c r="Q28" s="64" t="e">
        <f t="shared" si="2"/>
        <v>#REF!</v>
      </c>
    </row>
    <row r="29" spans="1:23" s="61" customFormat="1" ht="59.25" hidden="1" customHeight="1" thickBot="1">
      <c r="A29" s="178">
        <f>A28+1</f>
        <v>44959</v>
      </c>
      <c r="B29" s="65" t="s">
        <v>40</v>
      </c>
      <c r="C29" s="173"/>
      <c r="D29" s="173"/>
      <c r="E29" s="173"/>
      <c r="F29" s="188"/>
      <c r="G29" s="173"/>
      <c r="H29" s="104"/>
      <c r="I29" s="104"/>
      <c r="J29" s="104"/>
      <c r="K29" s="105" t="e">
        <f>#REF!</f>
        <v>#REF!</v>
      </c>
      <c r="L29" s="105" t="e">
        <f>#REF!+IF(J29="豆漿",0.5,0)</f>
        <v>#REF!</v>
      </c>
      <c r="M29" s="105" t="e">
        <f>#REF!</f>
        <v>#REF!</v>
      </c>
      <c r="N29" s="105">
        <f t="shared" si="0"/>
        <v>0</v>
      </c>
      <c r="O29" s="105" t="e">
        <f>#REF!</f>
        <v>#REF!</v>
      </c>
      <c r="P29" s="105">
        <f t="shared" si="1"/>
        <v>0</v>
      </c>
      <c r="Q29" s="105" t="e">
        <f t="shared" si="2"/>
        <v>#REF!</v>
      </c>
    </row>
    <row r="30" spans="1:23" ht="25.5" customHeight="1" thickBot="1">
      <c r="A30" s="67"/>
      <c r="B30" s="67"/>
      <c r="C30" s="316" t="s">
        <v>23</v>
      </c>
      <c r="D30" s="86" t="s">
        <v>24</v>
      </c>
      <c r="E30" s="318" t="s">
        <v>25</v>
      </c>
      <c r="F30" s="318" t="s">
        <v>26</v>
      </c>
      <c r="G30" s="318" t="s">
        <v>27</v>
      </c>
      <c r="H30" s="318" t="s">
        <v>28</v>
      </c>
      <c r="I30" s="317" t="s">
        <v>29</v>
      </c>
      <c r="J30" s="317"/>
      <c r="K30" s="317"/>
      <c r="L30" s="317"/>
      <c r="M30" s="305" t="s">
        <v>30</v>
      </c>
      <c r="N30" s="305" t="s">
        <v>31</v>
      </c>
      <c r="O30" s="68"/>
      <c r="P30" s="68"/>
    </row>
    <row r="31" spans="1:23" ht="19.5" customHeight="1" thickBot="1">
      <c r="A31" s="67"/>
      <c r="B31" s="67"/>
      <c r="C31" s="317"/>
      <c r="D31" s="279" t="s">
        <v>35</v>
      </c>
      <c r="E31" s="317"/>
      <c r="F31" s="317"/>
      <c r="G31" s="317"/>
      <c r="H31" s="317"/>
      <c r="I31" s="88" t="s">
        <v>32</v>
      </c>
      <c r="J31" s="307" t="s">
        <v>33</v>
      </c>
      <c r="K31" s="308"/>
      <c r="L31" s="90" t="s">
        <v>34</v>
      </c>
      <c r="M31" s="306"/>
      <c r="N31" s="306"/>
      <c r="O31" s="68"/>
      <c r="P31" s="68"/>
    </row>
    <row r="32" spans="1:23" ht="19.5" customHeight="1" thickBot="1">
      <c r="A32" s="67"/>
      <c r="B32" s="67"/>
      <c r="C32" s="96">
        <v>1</v>
      </c>
      <c r="D32" s="97">
        <v>2</v>
      </c>
      <c r="E32" s="97">
        <v>6</v>
      </c>
      <c r="F32" s="97">
        <v>5</v>
      </c>
      <c r="G32" s="97">
        <v>14</v>
      </c>
      <c r="H32" s="98">
        <v>0</v>
      </c>
      <c r="I32" s="96">
        <v>1</v>
      </c>
      <c r="J32" s="309">
        <v>3</v>
      </c>
      <c r="K32" s="310"/>
      <c r="L32" s="97">
        <v>0</v>
      </c>
      <c r="M32" s="97">
        <v>3</v>
      </c>
      <c r="N32" s="99">
        <v>3</v>
      </c>
      <c r="O32" s="68"/>
      <c r="P32" s="68"/>
    </row>
    <row r="33" spans="1:20" ht="47.25" customHeight="1">
      <c r="A33" s="311" t="s">
        <v>387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278"/>
    </row>
    <row r="34" spans="1:20" ht="37.5" customHeight="1">
      <c r="A34" s="303" t="s">
        <v>386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</row>
    <row r="35" spans="1:20" ht="19.5" customHeight="1">
      <c r="B35" s="74"/>
      <c r="C35" s="74"/>
      <c r="D35" s="74"/>
      <c r="E35" s="74"/>
      <c r="F35" s="74"/>
      <c r="G35" s="74"/>
      <c r="H35" s="75"/>
      <c r="I35" s="75"/>
      <c r="J35" s="75"/>
      <c r="K35" s="76"/>
      <c r="L35" s="76"/>
      <c r="M35" s="76"/>
      <c r="N35" s="76"/>
      <c r="O35" s="76"/>
      <c r="P35" s="76"/>
    </row>
    <row r="36" spans="1:20" ht="25">
      <c r="C36" s="77"/>
      <c r="D36" s="76"/>
      <c r="E36" s="69"/>
      <c r="F36" s="72"/>
      <c r="G36" s="70"/>
      <c r="H36" s="70"/>
      <c r="I36" s="70"/>
      <c r="J36" s="70"/>
      <c r="K36" s="70"/>
      <c r="L36" s="71"/>
      <c r="M36" s="71"/>
      <c r="N36" s="71"/>
      <c r="O36" s="71"/>
      <c r="P36" s="71"/>
      <c r="Q36" s="71"/>
    </row>
    <row r="37" spans="1:20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</row>
    <row r="38" spans="1:20" s="73" customFormat="1"/>
    <row r="39" spans="1:20" s="73" customFormat="1">
      <c r="C39" s="69"/>
    </row>
    <row r="40" spans="1:20" s="73" customFormat="1" ht="31">
      <c r="C40" s="69"/>
      <c r="E40" s="301"/>
      <c r="F40" s="302"/>
      <c r="G40" s="302"/>
      <c r="H40" s="302"/>
      <c r="I40" s="302"/>
      <c r="J40" s="78"/>
    </row>
    <row r="41" spans="1:20" s="73" customFormat="1">
      <c r="C41" s="69"/>
      <c r="D41" s="69"/>
      <c r="E41" s="72"/>
      <c r="F41" s="70"/>
      <c r="G41" s="70"/>
      <c r="H41" s="70"/>
      <c r="I41" s="78"/>
      <c r="J41" s="78"/>
    </row>
    <row r="42" spans="1:20" s="73" customFormat="1">
      <c r="C42" s="69"/>
      <c r="D42" s="69"/>
      <c r="E42" s="69"/>
      <c r="F42" s="69"/>
      <c r="G42" s="69"/>
      <c r="H42" s="69"/>
      <c r="I42" s="69"/>
      <c r="J42" s="69"/>
      <c r="K42" s="72"/>
      <c r="L42" s="70"/>
      <c r="M42" s="70"/>
      <c r="N42" s="70"/>
      <c r="O42" s="78"/>
    </row>
    <row r="43" spans="1:20" s="73" customFormat="1" ht="35.5">
      <c r="C43" s="69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</row>
    <row r="44" spans="1:20" s="73" customFormat="1">
      <c r="F44" s="79"/>
      <c r="K44" s="69"/>
      <c r="L44" s="69"/>
      <c r="M44" s="69"/>
      <c r="N44" s="69"/>
      <c r="O44" s="69"/>
      <c r="P44" s="69"/>
      <c r="Q44" s="69"/>
    </row>
    <row r="45" spans="1:20" s="73" customFormat="1">
      <c r="F45" s="55"/>
      <c r="K45" s="69"/>
      <c r="L45" s="69"/>
      <c r="M45" s="69"/>
      <c r="N45" s="69"/>
      <c r="O45" s="69"/>
      <c r="P45" s="69"/>
      <c r="Q45" s="69"/>
    </row>
    <row r="46" spans="1:20" ht="35.5"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</row>
    <row r="54" spans="3:17" ht="21.5">
      <c r="C54" s="80"/>
      <c r="D54" s="80"/>
      <c r="E54" s="80"/>
      <c r="F54" s="81"/>
      <c r="G54" s="82"/>
      <c r="H54" s="83"/>
      <c r="I54" s="83"/>
      <c r="J54" s="83"/>
      <c r="K54" s="84"/>
      <c r="L54" s="84"/>
      <c r="M54" s="84"/>
      <c r="N54" s="84"/>
      <c r="O54" s="84"/>
      <c r="P54" s="84"/>
      <c r="Q54" s="84"/>
    </row>
  </sheetData>
  <mergeCells count="34">
    <mergeCell ref="A1:H1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C5:G5"/>
    <mergeCell ref="S22:W22"/>
    <mergeCell ref="C30:C31"/>
    <mergeCell ref="E30:E31"/>
    <mergeCell ref="F30:F31"/>
    <mergeCell ref="G30:G31"/>
    <mergeCell ref="H30:H31"/>
    <mergeCell ref="I30:L30"/>
    <mergeCell ref="I3:I4"/>
    <mergeCell ref="J3:J4"/>
    <mergeCell ref="K3:K4"/>
    <mergeCell ref="L3:L4"/>
    <mergeCell ref="M3:M4"/>
    <mergeCell ref="N3:N4"/>
    <mergeCell ref="E40:I40"/>
    <mergeCell ref="D43:T43"/>
    <mergeCell ref="C46:S46"/>
    <mergeCell ref="M30:M31"/>
    <mergeCell ref="N30:N31"/>
    <mergeCell ref="J31:K31"/>
    <mergeCell ref="J32:K32"/>
    <mergeCell ref="A33:Q33"/>
    <mergeCell ref="A34:Q3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87"/>
  <sheetViews>
    <sheetView showZeros="0" view="pageBreakPreview" topLeftCell="A91" zoomScale="80" zoomScaleNormal="100" zoomScaleSheetLayoutView="80" workbookViewId="0">
      <selection activeCell="I102" sqref="I102"/>
    </sheetView>
  </sheetViews>
  <sheetFormatPr defaultColWidth="9" defaultRowHeight="20.149999999999999" customHeight="1"/>
  <cols>
    <col min="1" max="1" width="4.08984375" style="152" customWidth="1"/>
    <col min="2" max="2" width="9" style="152"/>
    <col min="3" max="3" width="10.7265625" style="152" customWidth="1"/>
    <col min="4" max="4" width="3.453125" style="152" customWidth="1"/>
    <col min="5" max="5" width="2.90625" style="152" customWidth="1"/>
    <col min="6" max="6" width="3.6328125" style="152" customWidth="1"/>
    <col min="7" max="7" width="4.08984375" style="152" customWidth="1"/>
    <col min="8" max="8" width="15.08984375" style="152" customWidth="1"/>
    <col min="9" max="9" width="12.08984375" style="152" customWidth="1"/>
    <col min="10" max="10" width="7" style="152" customWidth="1"/>
    <col min="11" max="11" width="3.90625" style="152" customWidth="1"/>
    <col min="12" max="12" width="3.453125" style="152" customWidth="1"/>
    <col min="13" max="13" width="4.08984375" style="152" customWidth="1"/>
    <col min="14" max="14" width="14.08984375" style="152" customWidth="1"/>
    <col min="15" max="15" width="11" style="152" customWidth="1"/>
    <col min="16" max="16" width="3.453125" style="152" customWidth="1"/>
    <col min="17" max="17" width="2.90625" style="152" customWidth="1"/>
    <col min="18" max="18" width="3.453125" style="152" customWidth="1"/>
    <col min="19" max="19" width="4.08984375" style="152" customWidth="1"/>
    <col min="20" max="20" width="9" style="152"/>
    <col min="21" max="21" width="14.453125" style="152" customWidth="1"/>
    <col min="22" max="22" width="4.453125" style="152" bestFit="1" customWidth="1"/>
    <col min="23" max="24" width="2.90625" style="152" customWidth="1"/>
    <col min="25" max="25" width="4.08984375" style="152" customWidth="1"/>
    <col min="26" max="26" width="14.36328125" style="152" customWidth="1"/>
    <col min="27" max="27" width="10.6328125" style="152" customWidth="1"/>
    <col min="28" max="28" width="4.90625" style="152" customWidth="1"/>
    <col min="29" max="29" width="2.90625" style="152" customWidth="1"/>
    <col min="30" max="30" width="2.36328125" style="152" customWidth="1"/>
    <col min="31" max="31" width="9" style="152" hidden="1" customWidth="1"/>
    <col min="32" max="16384" width="9" style="152"/>
  </cols>
  <sheetData>
    <row r="2" spans="1:29" ht="20.149999999999999" customHeight="1" thickBot="1">
      <c r="A2" s="344">
        <v>45292</v>
      </c>
      <c r="B2" s="344"/>
      <c r="C2" s="344"/>
      <c r="D2" s="343">
        <v>42415</v>
      </c>
      <c r="E2" s="343"/>
      <c r="G2" s="346">
        <v>45293</v>
      </c>
      <c r="H2" s="346"/>
      <c r="I2" s="346"/>
      <c r="J2" s="333" t="s">
        <v>1</v>
      </c>
      <c r="K2" s="333"/>
      <c r="M2" s="346">
        <v>45294</v>
      </c>
      <c r="N2" s="346"/>
      <c r="O2" s="346"/>
      <c r="P2" s="333" t="s">
        <v>8</v>
      </c>
      <c r="Q2" s="333"/>
      <c r="S2" s="346">
        <v>45295</v>
      </c>
      <c r="T2" s="346"/>
      <c r="U2" s="346"/>
      <c r="V2" s="333" t="s">
        <v>2</v>
      </c>
      <c r="W2" s="333"/>
      <c r="Y2" s="349">
        <v>45296</v>
      </c>
      <c r="Z2" s="349"/>
      <c r="AA2" s="349"/>
      <c r="AB2" s="332" t="s">
        <v>48</v>
      </c>
      <c r="AC2" s="332"/>
    </row>
    <row r="3" spans="1:29" ht="20.149999999999999" customHeight="1">
      <c r="A3" s="334" t="s">
        <v>41</v>
      </c>
      <c r="B3" s="1" t="s">
        <v>304</v>
      </c>
      <c r="C3" s="1"/>
      <c r="D3" s="2"/>
      <c r="E3" s="3"/>
      <c r="G3" s="334" t="s">
        <v>41</v>
      </c>
      <c r="H3" s="1" t="s">
        <v>290</v>
      </c>
      <c r="I3" s="1" t="s">
        <v>100</v>
      </c>
      <c r="J3" s="2">
        <v>65</v>
      </c>
      <c r="K3" s="3" t="s">
        <v>160</v>
      </c>
      <c r="M3" s="334" t="s">
        <v>41</v>
      </c>
      <c r="N3" s="1" t="s">
        <v>294</v>
      </c>
      <c r="O3" s="1" t="s">
        <v>139</v>
      </c>
      <c r="P3" s="2">
        <v>65</v>
      </c>
      <c r="Q3" s="3" t="s">
        <v>160</v>
      </c>
      <c r="S3" s="334" t="s">
        <v>41</v>
      </c>
      <c r="T3" s="1" t="s">
        <v>305</v>
      </c>
      <c r="U3" s="1" t="s">
        <v>139</v>
      </c>
      <c r="V3" s="2">
        <v>65</v>
      </c>
      <c r="W3" s="112" t="s">
        <v>160</v>
      </c>
      <c r="Y3" s="334" t="s">
        <v>41</v>
      </c>
      <c r="Z3" s="1" t="s">
        <v>273</v>
      </c>
      <c r="AA3" s="1" t="s">
        <v>139</v>
      </c>
      <c r="AB3" s="250">
        <v>65</v>
      </c>
      <c r="AC3" s="190"/>
    </row>
    <row r="4" spans="1:29" ht="20.149999999999999" customHeight="1">
      <c r="A4" s="335"/>
      <c r="B4" s="4"/>
      <c r="C4" s="4"/>
      <c r="D4" s="5"/>
      <c r="E4" s="6"/>
      <c r="G4" s="335"/>
      <c r="H4" s="4"/>
      <c r="I4" s="155" t="s">
        <v>86</v>
      </c>
      <c r="J4" s="154">
        <v>15</v>
      </c>
      <c r="K4" s="6" t="s">
        <v>160</v>
      </c>
      <c r="M4" s="335"/>
      <c r="N4" s="4"/>
      <c r="O4" s="4" t="s">
        <v>140</v>
      </c>
      <c r="P4" s="5"/>
      <c r="Q4" s="6"/>
      <c r="S4" s="335"/>
      <c r="T4" s="4"/>
      <c r="U4" s="8" t="s">
        <v>146</v>
      </c>
      <c r="V4" s="9">
        <v>15</v>
      </c>
      <c r="W4" s="18" t="s">
        <v>160</v>
      </c>
      <c r="Y4" s="335"/>
      <c r="Z4" s="4"/>
      <c r="AA4" s="8" t="s">
        <v>274</v>
      </c>
      <c r="AB4" s="115">
        <v>15</v>
      </c>
      <c r="AC4" s="6"/>
    </row>
    <row r="5" spans="1:29" ht="20.149999999999999" customHeight="1">
      <c r="A5" s="335"/>
      <c r="B5" s="93"/>
      <c r="C5" s="94"/>
      <c r="D5" s="5"/>
      <c r="E5" s="6"/>
      <c r="G5" s="335"/>
      <c r="H5" s="93"/>
      <c r="I5" s="168" t="s">
        <v>170</v>
      </c>
      <c r="J5" s="154">
        <v>15</v>
      </c>
      <c r="K5" s="6" t="s">
        <v>160</v>
      </c>
      <c r="M5" s="335"/>
      <c r="N5" s="93"/>
      <c r="O5" s="94" t="s">
        <v>178</v>
      </c>
      <c r="P5" s="5">
        <v>15</v>
      </c>
      <c r="Q5" s="6"/>
      <c r="S5" s="335"/>
      <c r="T5" s="93"/>
      <c r="U5" s="94"/>
      <c r="V5" s="5"/>
      <c r="W5" s="6"/>
      <c r="Y5" s="335"/>
      <c r="Z5" s="93"/>
      <c r="AA5" s="94"/>
      <c r="AB5" s="176"/>
      <c r="AC5" s="6"/>
    </row>
    <row r="6" spans="1:29" ht="20.149999999999999" customHeight="1">
      <c r="A6" s="335"/>
      <c r="B6" s="93"/>
      <c r="C6" s="94"/>
      <c r="D6" s="5"/>
      <c r="E6" s="6"/>
      <c r="G6" s="335"/>
      <c r="H6" s="93"/>
      <c r="I6" s="155" t="s">
        <v>164</v>
      </c>
      <c r="J6" s="154">
        <v>15</v>
      </c>
      <c r="K6" s="6" t="s">
        <v>160</v>
      </c>
      <c r="M6" s="335"/>
      <c r="N6" s="93"/>
      <c r="O6" s="94"/>
      <c r="P6" s="5"/>
      <c r="Q6" s="6"/>
      <c r="S6" s="335"/>
      <c r="T6" s="93"/>
      <c r="U6" s="94"/>
      <c r="V6" s="5"/>
      <c r="W6" s="6"/>
      <c r="Y6" s="335"/>
      <c r="Z6" s="93"/>
      <c r="AA6" s="94"/>
      <c r="AB6" s="176"/>
      <c r="AC6" s="6"/>
    </row>
    <row r="7" spans="1:29" ht="20.149999999999999" customHeight="1">
      <c r="A7" s="335"/>
      <c r="B7" s="93"/>
      <c r="C7" s="94"/>
      <c r="D7" s="5"/>
      <c r="E7" s="6"/>
      <c r="G7" s="335"/>
      <c r="H7" s="93"/>
      <c r="I7" s="154" t="s">
        <v>247</v>
      </c>
      <c r="J7" s="154">
        <v>2</v>
      </c>
      <c r="K7" s="6" t="s">
        <v>160</v>
      </c>
      <c r="M7" s="335"/>
      <c r="N7" s="93"/>
      <c r="O7" s="94"/>
      <c r="P7" s="5"/>
      <c r="Q7" s="6"/>
      <c r="S7" s="335"/>
      <c r="T7" s="93"/>
      <c r="U7" s="94"/>
      <c r="V7" s="5"/>
      <c r="W7" s="6"/>
      <c r="Y7" s="335"/>
      <c r="Z7" s="93"/>
      <c r="AA7" s="94"/>
      <c r="AB7" s="176"/>
      <c r="AC7" s="6"/>
    </row>
    <row r="8" spans="1:29" ht="20.149999999999999" customHeight="1">
      <c r="A8" s="335"/>
      <c r="B8" s="7"/>
      <c r="C8" s="8"/>
      <c r="D8" s="9"/>
      <c r="E8" s="6"/>
      <c r="G8" s="335"/>
      <c r="H8" s="7"/>
      <c r="I8" s="153" t="s">
        <v>101</v>
      </c>
      <c r="J8" s="154">
        <v>5</v>
      </c>
      <c r="K8" s="6" t="s">
        <v>160</v>
      </c>
      <c r="M8" s="335"/>
      <c r="N8" s="7"/>
      <c r="O8" s="8"/>
      <c r="P8" s="9"/>
      <c r="Q8" s="6"/>
      <c r="S8" s="335"/>
      <c r="T8" s="7"/>
      <c r="U8" s="8"/>
      <c r="V8" s="9"/>
      <c r="W8" s="6"/>
      <c r="Y8" s="335"/>
      <c r="Z8" s="7"/>
      <c r="AA8" s="8"/>
      <c r="AB8" s="115"/>
      <c r="AC8" s="6"/>
    </row>
    <row r="9" spans="1:29" ht="20.149999999999999" customHeight="1">
      <c r="A9" s="335"/>
      <c r="B9" s="7"/>
      <c r="C9" s="8"/>
      <c r="D9" s="9"/>
      <c r="E9" s="6"/>
      <c r="G9" s="335"/>
      <c r="H9" s="7"/>
      <c r="I9" s="8" t="s">
        <v>173</v>
      </c>
      <c r="J9" s="9"/>
      <c r="K9" s="6"/>
      <c r="M9" s="335"/>
      <c r="N9" s="7"/>
      <c r="O9" s="8"/>
      <c r="P9" s="9"/>
      <c r="Q9" s="6"/>
      <c r="S9" s="335"/>
      <c r="T9" s="7"/>
      <c r="U9" s="8"/>
      <c r="V9" s="9"/>
      <c r="W9" s="6"/>
      <c r="Y9" s="335"/>
      <c r="Z9" s="7"/>
      <c r="AA9" s="8"/>
      <c r="AB9" s="115"/>
      <c r="AC9" s="6"/>
    </row>
    <row r="10" spans="1:29" ht="20.149999999999999" customHeight="1" thickBot="1">
      <c r="A10" s="337"/>
      <c r="B10" s="10"/>
      <c r="C10" s="11"/>
      <c r="D10" s="12"/>
      <c r="E10" s="13"/>
      <c r="G10" s="337"/>
      <c r="H10" s="10"/>
      <c r="I10" s="11" t="s">
        <v>174</v>
      </c>
      <c r="J10" s="12">
        <v>10</v>
      </c>
      <c r="K10" s="13"/>
      <c r="M10" s="337"/>
      <c r="N10" s="10"/>
      <c r="O10" s="11"/>
      <c r="P10" s="12"/>
      <c r="Q10" s="13"/>
      <c r="S10" s="337"/>
      <c r="T10" s="10"/>
      <c r="U10" s="11"/>
      <c r="V10" s="12"/>
      <c r="W10" s="13"/>
      <c r="Y10" s="337"/>
      <c r="Z10" s="10"/>
      <c r="AA10" s="11"/>
      <c r="AB10" s="35"/>
      <c r="AC10" s="13"/>
    </row>
    <row r="11" spans="1:29" ht="20.149999999999999" customHeight="1">
      <c r="A11" s="334" t="s">
        <v>42</v>
      </c>
      <c r="B11" s="14">
        <v>0</v>
      </c>
      <c r="C11" s="15"/>
      <c r="D11" s="16"/>
      <c r="E11" s="6"/>
      <c r="G11" s="334" t="s">
        <v>42</v>
      </c>
      <c r="H11" s="14" t="s">
        <v>187</v>
      </c>
      <c r="I11" s="251" t="s">
        <v>77</v>
      </c>
      <c r="J11" s="202">
        <v>75</v>
      </c>
      <c r="K11" s="6" t="s">
        <v>160</v>
      </c>
      <c r="M11" s="334" t="s">
        <v>42</v>
      </c>
      <c r="N11" s="14" t="s">
        <v>179</v>
      </c>
      <c r="O11" s="235" t="s">
        <v>180</v>
      </c>
      <c r="P11" s="217">
        <v>75</v>
      </c>
      <c r="Q11" s="3" t="s">
        <v>160</v>
      </c>
      <c r="S11" s="334" t="s">
        <v>49</v>
      </c>
      <c r="T11" s="14" t="s">
        <v>339</v>
      </c>
      <c r="U11" s="235" t="s">
        <v>175</v>
      </c>
      <c r="V11" s="217">
        <v>75</v>
      </c>
      <c r="W11" s="6" t="s">
        <v>160</v>
      </c>
      <c r="Y11" s="334" t="s">
        <v>49</v>
      </c>
      <c r="Z11" s="14" t="s">
        <v>240</v>
      </c>
      <c r="AA11" s="252" t="s">
        <v>186</v>
      </c>
      <c r="AB11" s="154">
        <v>2</v>
      </c>
      <c r="AC11" s="189"/>
    </row>
    <row r="12" spans="1:29" ht="20.149999999999999" customHeight="1">
      <c r="A12" s="335"/>
      <c r="B12" s="19"/>
      <c r="C12" s="20"/>
      <c r="D12" s="16"/>
      <c r="E12" s="6"/>
      <c r="G12" s="335"/>
      <c r="H12" s="19"/>
      <c r="I12" s="155" t="s">
        <v>76</v>
      </c>
      <c r="J12" s="154">
        <v>20</v>
      </c>
      <c r="K12" s="6" t="s">
        <v>160</v>
      </c>
      <c r="M12" s="335"/>
      <c r="N12" s="19"/>
      <c r="O12" s="253" t="s">
        <v>181</v>
      </c>
      <c r="P12" s="254">
        <v>30</v>
      </c>
      <c r="Q12" s="6" t="s">
        <v>160</v>
      </c>
      <c r="S12" s="335"/>
      <c r="T12" s="19"/>
      <c r="U12" s="155" t="s">
        <v>84</v>
      </c>
      <c r="V12" s="154">
        <v>20</v>
      </c>
      <c r="W12" s="6" t="s">
        <v>160</v>
      </c>
      <c r="Y12" s="336"/>
      <c r="Z12" s="113"/>
      <c r="AA12" s="113" t="s">
        <v>64</v>
      </c>
      <c r="AB12" s="255">
        <v>10</v>
      </c>
      <c r="AC12" s="113"/>
    </row>
    <row r="13" spans="1:29" ht="20.149999999999999" customHeight="1">
      <c r="A13" s="335"/>
      <c r="B13" s="19"/>
      <c r="C13" s="20"/>
      <c r="D13" s="16"/>
      <c r="E13" s="6"/>
      <c r="G13" s="335"/>
      <c r="H13" s="19"/>
      <c r="I13" s="233" t="s">
        <v>108</v>
      </c>
      <c r="J13" s="154">
        <v>10</v>
      </c>
      <c r="K13" s="6" t="s">
        <v>160</v>
      </c>
      <c r="M13" s="335"/>
      <c r="N13" s="19"/>
      <c r="O13" s="256" t="s">
        <v>182</v>
      </c>
      <c r="P13" s="154">
        <v>5</v>
      </c>
      <c r="Q13" s="6"/>
      <c r="S13" s="335"/>
      <c r="T13" s="19"/>
      <c r="U13" s="233" t="s">
        <v>170</v>
      </c>
      <c r="V13" s="154">
        <v>15</v>
      </c>
      <c r="W13" s="6" t="s">
        <v>160</v>
      </c>
      <c r="Y13" s="336"/>
      <c r="Z13" s="255"/>
      <c r="AA13" s="255" t="s">
        <v>241</v>
      </c>
      <c r="AB13" s="255"/>
      <c r="AC13" s="113"/>
    </row>
    <row r="14" spans="1:29" ht="20.149999999999999" customHeight="1">
      <c r="A14" s="335"/>
      <c r="B14" s="19"/>
      <c r="C14" s="20"/>
      <c r="D14" s="16"/>
      <c r="E14" s="6"/>
      <c r="G14" s="335"/>
      <c r="H14" s="19"/>
      <c r="I14" s="233" t="s">
        <v>109</v>
      </c>
      <c r="J14" s="154"/>
      <c r="K14" s="6"/>
      <c r="M14" s="335"/>
      <c r="N14" s="19"/>
      <c r="O14" s="155" t="s">
        <v>183</v>
      </c>
      <c r="P14" s="154">
        <v>10</v>
      </c>
      <c r="Q14" s="6"/>
      <c r="S14" s="335"/>
      <c r="T14" s="19"/>
      <c r="U14" s="233" t="s">
        <v>171</v>
      </c>
      <c r="V14" s="154">
        <v>8</v>
      </c>
      <c r="W14" s="6" t="s">
        <v>160</v>
      </c>
      <c r="Y14" s="336"/>
      <c r="Z14" s="255"/>
      <c r="AA14" s="257" t="s">
        <v>264</v>
      </c>
      <c r="AB14" s="255"/>
      <c r="AC14" s="113"/>
    </row>
    <row r="15" spans="1:29" ht="20.149999999999999" customHeight="1">
      <c r="A15" s="335"/>
      <c r="B15" s="19"/>
      <c r="C15" s="20"/>
      <c r="D15" s="16"/>
      <c r="E15" s="6"/>
      <c r="G15" s="335"/>
      <c r="H15" s="19"/>
      <c r="I15" s="233" t="s">
        <v>188</v>
      </c>
      <c r="J15" s="154">
        <v>10</v>
      </c>
      <c r="K15" s="6"/>
      <c r="M15" s="335"/>
      <c r="N15" s="19"/>
      <c r="O15" s="258" t="s">
        <v>185</v>
      </c>
      <c r="P15" s="17"/>
      <c r="Q15" s="6"/>
      <c r="S15" s="336"/>
      <c r="T15" s="113"/>
      <c r="U15" s="113"/>
      <c r="V15" s="113"/>
      <c r="W15" s="113"/>
      <c r="Y15" s="336"/>
      <c r="Z15" s="113"/>
      <c r="AA15" s="113" t="s">
        <v>276</v>
      </c>
      <c r="AB15" s="113"/>
      <c r="AC15" s="113"/>
    </row>
    <row r="16" spans="1:29" ht="20.149999999999999" customHeight="1">
      <c r="A16" s="335"/>
      <c r="B16" s="22"/>
      <c r="C16" s="15"/>
      <c r="D16" s="16"/>
      <c r="E16" s="6"/>
      <c r="G16" s="335"/>
      <c r="H16" s="259"/>
      <c r="I16" s="233" t="s">
        <v>110</v>
      </c>
      <c r="J16" s="154"/>
      <c r="K16" s="6"/>
      <c r="M16" s="335"/>
      <c r="N16" s="22"/>
      <c r="O16" s="15" t="s">
        <v>184</v>
      </c>
      <c r="P16" s="16"/>
      <c r="Q16" s="6"/>
      <c r="S16" s="336"/>
      <c r="T16" s="113"/>
      <c r="U16" s="113"/>
      <c r="V16" s="113"/>
      <c r="W16" s="113"/>
      <c r="Y16" s="336"/>
      <c r="Z16" s="22"/>
      <c r="AA16" s="20" t="s">
        <v>277</v>
      </c>
      <c r="AB16" s="16"/>
      <c r="AC16" s="9"/>
    </row>
    <row r="17" spans="1:29" ht="20.149999999999999" customHeight="1">
      <c r="A17" s="335"/>
      <c r="B17" s="22"/>
      <c r="C17" s="15"/>
      <c r="D17" s="16"/>
      <c r="E17" s="6"/>
      <c r="G17" s="335"/>
      <c r="H17" s="22"/>
      <c r="I17" s="15" t="s">
        <v>190</v>
      </c>
      <c r="J17" s="16">
        <v>5</v>
      </c>
      <c r="K17" s="6"/>
      <c r="M17" s="335"/>
      <c r="N17" s="14"/>
      <c r="O17" s="15"/>
      <c r="P17" s="16"/>
      <c r="Q17" s="6"/>
      <c r="S17" s="335"/>
      <c r="T17" s="19"/>
      <c r="U17" s="177"/>
      <c r="V17" s="17"/>
      <c r="W17" s="18"/>
      <c r="Y17" s="335"/>
      <c r="Z17" s="22"/>
      <c r="AA17" s="233" t="s">
        <v>109</v>
      </c>
      <c r="AB17" s="16"/>
      <c r="AC17" s="6"/>
    </row>
    <row r="18" spans="1:29" ht="20.149999999999999" customHeight="1" thickBot="1">
      <c r="A18" s="335"/>
      <c r="B18" s="23"/>
      <c r="C18" s="24"/>
      <c r="D18" s="25"/>
      <c r="E18" s="6"/>
      <c r="G18" s="335"/>
      <c r="H18" s="23"/>
      <c r="I18" s="24" t="s">
        <v>191</v>
      </c>
      <c r="J18" s="25"/>
      <c r="K18" s="6"/>
      <c r="M18" s="337"/>
      <c r="N18" s="34"/>
      <c r="O18" s="131"/>
      <c r="P18" s="21"/>
      <c r="Q18" s="13"/>
      <c r="S18" s="335"/>
      <c r="T18" s="130"/>
      <c r="U18" s="131"/>
      <c r="V18" s="21"/>
      <c r="W18" s="13"/>
      <c r="Y18" s="335"/>
      <c r="Z18" s="130"/>
      <c r="AA18" s="131"/>
      <c r="AB18" s="21"/>
      <c r="AC18" s="13"/>
    </row>
    <row r="19" spans="1:29" ht="20.149999999999999" customHeight="1">
      <c r="A19" s="334" t="s">
        <v>50</v>
      </c>
      <c r="B19" s="27">
        <v>0</v>
      </c>
      <c r="C19" s="28"/>
      <c r="D19" s="29"/>
      <c r="E19" s="6"/>
      <c r="G19" s="334" t="s">
        <v>50</v>
      </c>
      <c r="H19" s="27" t="s">
        <v>306</v>
      </c>
      <c r="I19" s="191" t="s">
        <v>103</v>
      </c>
      <c r="J19" s="191">
        <v>62</v>
      </c>
      <c r="K19" s="6" t="s">
        <v>160</v>
      </c>
      <c r="M19" s="335" t="s">
        <v>50</v>
      </c>
      <c r="N19" s="27" t="s">
        <v>307</v>
      </c>
      <c r="O19" s="9" t="s">
        <v>118</v>
      </c>
      <c r="P19" s="126">
        <v>55</v>
      </c>
      <c r="Q19" s="18" t="s">
        <v>160</v>
      </c>
      <c r="S19" s="334" t="s">
        <v>50</v>
      </c>
      <c r="T19" s="129" t="s">
        <v>340</v>
      </c>
      <c r="U19" s="228" t="s">
        <v>243</v>
      </c>
      <c r="V19" s="198">
        <v>45</v>
      </c>
      <c r="W19" s="18" t="s">
        <v>160</v>
      </c>
      <c r="Y19" s="334" t="s">
        <v>50</v>
      </c>
      <c r="Z19" s="284" t="s">
        <v>361</v>
      </c>
      <c r="AA19" s="246" t="s">
        <v>79</v>
      </c>
      <c r="AB19" s="191">
        <v>40</v>
      </c>
      <c r="AC19" s="190"/>
    </row>
    <row r="20" spans="1:29" ht="20.149999999999999" customHeight="1">
      <c r="A20" s="335"/>
      <c r="B20" s="30"/>
      <c r="C20" s="9"/>
      <c r="D20" s="30"/>
      <c r="E20" s="6"/>
      <c r="G20" s="335"/>
      <c r="H20" s="30"/>
      <c r="I20" s="198" t="s">
        <v>104</v>
      </c>
      <c r="J20" s="198">
        <v>10</v>
      </c>
      <c r="K20" s="6" t="s">
        <v>160</v>
      </c>
      <c r="M20" s="335"/>
      <c r="N20" s="30"/>
      <c r="O20" s="9" t="s">
        <v>141</v>
      </c>
      <c r="P20" s="30">
        <v>10</v>
      </c>
      <c r="Q20" s="6" t="s">
        <v>160</v>
      </c>
      <c r="S20" s="335"/>
      <c r="T20" s="30"/>
      <c r="U20" s="221" t="s">
        <v>245</v>
      </c>
      <c r="V20" s="196"/>
      <c r="W20" s="6" t="s">
        <v>160</v>
      </c>
      <c r="Y20" s="335"/>
      <c r="Z20" s="30"/>
      <c r="AA20" s="221" t="s">
        <v>107</v>
      </c>
      <c r="AB20" s="196">
        <v>5</v>
      </c>
      <c r="AC20" s="190"/>
    </row>
    <row r="21" spans="1:29" ht="20.149999999999999" customHeight="1">
      <c r="A21" s="335"/>
      <c r="B21" s="30"/>
      <c r="C21" s="9"/>
      <c r="D21" s="30"/>
      <c r="E21" s="6"/>
      <c r="G21" s="335"/>
      <c r="H21" s="30"/>
      <c r="I21" s="196" t="s">
        <v>71</v>
      </c>
      <c r="J21" s="196">
        <v>5</v>
      </c>
      <c r="K21" s="6" t="s">
        <v>160</v>
      </c>
      <c r="M21" s="335"/>
      <c r="N21" s="30"/>
      <c r="O21" s="9" t="s">
        <v>142</v>
      </c>
      <c r="P21" s="30">
        <v>10</v>
      </c>
      <c r="Q21" s="6" t="s">
        <v>160</v>
      </c>
      <c r="S21" s="335"/>
      <c r="T21" s="30"/>
      <c r="U21" s="221" t="s">
        <v>246</v>
      </c>
      <c r="V21" s="196">
        <v>10</v>
      </c>
      <c r="W21" s="6" t="s">
        <v>160</v>
      </c>
      <c r="Y21" s="335"/>
      <c r="Z21" s="30"/>
      <c r="AA21" s="221" t="s">
        <v>244</v>
      </c>
      <c r="AB21" s="196">
        <v>5</v>
      </c>
      <c r="AC21" s="190"/>
    </row>
    <row r="22" spans="1:29" ht="20.149999999999999" customHeight="1">
      <c r="A22" s="335"/>
      <c r="B22" s="30"/>
      <c r="C22" s="9"/>
      <c r="D22" s="30"/>
      <c r="E22" s="6"/>
      <c r="G22" s="335"/>
      <c r="H22" s="30"/>
      <c r="I22" s="196" t="s">
        <v>85</v>
      </c>
      <c r="J22" s="196">
        <v>5</v>
      </c>
      <c r="K22" s="6" t="s">
        <v>160</v>
      </c>
      <c r="M22" s="335"/>
      <c r="N22" s="30"/>
      <c r="O22" s="9" t="s">
        <v>143</v>
      </c>
      <c r="P22" s="30"/>
      <c r="Q22" s="6"/>
      <c r="S22" s="335"/>
      <c r="T22" s="30"/>
      <c r="U22" s="9"/>
      <c r="V22" s="196"/>
      <c r="W22" s="6" t="s">
        <v>160</v>
      </c>
      <c r="Y22" s="335"/>
      <c r="Z22" s="30"/>
      <c r="AA22" s="168" t="s">
        <v>242</v>
      </c>
      <c r="AB22" s="154">
        <v>7</v>
      </c>
      <c r="AC22" s="6"/>
    </row>
    <row r="23" spans="1:29" ht="20.149999999999999" customHeight="1">
      <c r="A23" s="335"/>
      <c r="B23" s="30"/>
      <c r="C23" s="9"/>
      <c r="D23" s="30"/>
      <c r="E23" s="6"/>
      <c r="G23" s="335"/>
      <c r="H23" s="30"/>
      <c r="I23" s="9"/>
      <c r="J23" s="30"/>
      <c r="K23" s="6"/>
      <c r="M23" s="335"/>
      <c r="N23" s="30"/>
      <c r="O23" s="260" t="s">
        <v>175</v>
      </c>
      <c r="P23" s="30">
        <v>5</v>
      </c>
      <c r="Q23" s="6"/>
      <c r="S23" s="335"/>
      <c r="T23" s="30"/>
      <c r="U23" s="9"/>
      <c r="V23" s="30"/>
      <c r="W23" s="6"/>
      <c r="Y23" s="335"/>
      <c r="Z23" s="30"/>
      <c r="AA23" s="20" t="s">
        <v>192</v>
      </c>
      <c r="AB23" s="30"/>
      <c r="AC23" s="6"/>
    </row>
    <row r="24" spans="1:29" ht="20.149999999999999" customHeight="1">
      <c r="A24" s="335"/>
      <c r="B24" s="30"/>
      <c r="C24" s="9"/>
      <c r="D24" s="30"/>
      <c r="E24" s="6"/>
      <c r="G24" s="335"/>
      <c r="H24" s="30"/>
      <c r="I24" s="9"/>
      <c r="J24" s="30"/>
      <c r="K24" s="6"/>
      <c r="M24" s="335"/>
      <c r="N24" s="30"/>
      <c r="O24" s="9" t="s">
        <v>177</v>
      </c>
      <c r="P24" s="30">
        <v>5</v>
      </c>
      <c r="Q24" s="6"/>
      <c r="S24" s="335"/>
      <c r="T24" s="30"/>
      <c r="U24" s="9"/>
      <c r="V24" s="30"/>
      <c r="W24" s="6"/>
      <c r="Y24" s="335"/>
      <c r="Z24" s="30"/>
      <c r="AA24" s="20"/>
      <c r="AB24" s="30"/>
      <c r="AC24" s="6"/>
    </row>
    <row r="25" spans="1:29" ht="20.149999999999999" customHeight="1">
      <c r="A25" s="335"/>
      <c r="B25" s="16"/>
      <c r="C25" s="31"/>
      <c r="D25" s="30"/>
      <c r="E25" s="6"/>
      <c r="G25" s="335"/>
      <c r="H25" s="16"/>
      <c r="I25" s="31"/>
      <c r="J25" s="30"/>
      <c r="K25" s="6"/>
      <c r="M25" s="335"/>
      <c r="N25" s="16"/>
      <c r="O25" s="31"/>
      <c r="P25" s="30"/>
      <c r="Q25" s="6"/>
      <c r="S25" s="335"/>
      <c r="T25" s="16"/>
      <c r="U25" s="31"/>
      <c r="V25" s="30"/>
      <c r="W25" s="6"/>
      <c r="Y25" s="335"/>
      <c r="Z25" s="16"/>
      <c r="AA25" s="31"/>
      <c r="AB25" s="30"/>
      <c r="AC25" s="6"/>
    </row>
    <row r="26" spans="1:29" ht="20.149999999999999" customHeight="1" thickBot="1">
      <c r="A26" s="337"/>
      <c r="B26" s="34"/>
      <c r="C26" s="12"/>
      <c r="D26" s="26"/>
      <c r="E26" s="35"/>
      <c r="G26" s="337"/>
      <c r="H26" s="34"/>
      <c r="I26" s="12"/>
      <c r="J26" s="26"/>
      <c r="K26" s="35"/>
      <c r="M26" s="337"/>
      <c r="N26" s="34"/>
      <c r="O26" s="12"/>
      <c r="P26" s="26"/>
      <c r="Q26" s="35"/>
      <c r="S26" s="337"/>
      <c r="T26" s="34"/>
      <c r="U26" s="12"/>
      <c r="V26" s="26"/>
      <c r="W26" s="35"/>
      <c r="Y26" s="337"/>
      <c r="Z26" s="34"/>
      <c r="AA26" s="12"/>
      <c r="AB26" s="26"/>
      <c r="AC26" s="35"/>
    </row>
    <row r="27" spans="1:29" ht="20.149999999999999" customHeight="1">
      <c r="A27" s="334" t="s">
        <v>51</v>
      </c>
      <c r="B27" s="32">
        <v>0</v>
      </c>
      <c r="C27" s="36"/>
      <c r="D27" s="40"/>
      <c r="E27" s="6"/>
      <c r="G27" s="334" t="s">
        <v>51</v>
      </c>
      <c r="H27" s="133" t="s">
        <v>308</v>
      </c>
      <c r="I27" s="134" t="s">
        <v>144</v>
      </c>
      <c r="J27" s="40">
        <v>72</v>
      </c>
      <c r="K27" s="3" t="s">
        <v>160</v>
      </c>
      <c r="M27" s="334" t="s">
        <v>51</v>
      </c>
      <c r="N27" s="133" t="s">
        <v>309</v>
      </c>
      <c r="O27" s="27" t="s">
        <v>263</v>
      </c>
      <c r="P27" s="40">
        <v>75</v>
      </c>
      <c r="Q27" s="3" t="s">
        <v>160</v>
      </c>
      <c r="S27" s="334" t="s">
        <v>51</v>
      </c>
      <c r="T27" s="32" t="s">
        <v>310</v>
      </c>
      <c r="U27" s="36" t="s">
        <v>145</v>
      </c>
      <c r="V27" s="40">
        <v>72</v>
      </c>
      <c r="W27" s="3" t="s">
        <v>160</v>
      </c>
      <c r="Y27" s="334" t="s">
        <v>51</v>
      </c>
      <c r="Z27" s="133" t="s">
        <v>311</v>
      </c>
      <c r="AA27" s="134" t="s">
        <v>282</v>
      </c>
      <c r="AB27" s="17">
        <v>72</v>
      </c>
      <c r="AC27" s="3" t="s">
        <v>160</v>
      </c>
    </row>
    <row r="28" spans="1:29" ht="20.149999999999999" customHeight="1">
      <c r="A28" s="335"/>
      <c r="B28" s="37"/>
      <c r="C28" s="33"/>
      <c r="D28" s="16"/>
      <c r="E28" s="6"/>
      <c r="G28" s="335"/>
      <c r="H28" s="37"/>
      <c r="I28" s="33" t="s">
        <v>143</v>
      </c>
      <c r="J28" s="16"/>
      <c r="K28" s="6"/>
      <c r="M28" s="335"/>
      <c r="N28" s="37"/>
      <c r="O28" s="33" t="s">
        <v>143</v>
      </c>
      <c r="P28" s="16"/>
      <c r="Q28" s="6"/>
      <c r="S28" s="335"/>
      <c r="T28" s="37"/>
      <c r="U28" s="33" t="s">
        <v>143</v>
      </c>
      <c r="V28" s="16"/>
      <c r="W28" s="6"/>
      <c r="Y28" s="335"/>
      <c r="Z28" s="37"/>
      <c r="AA28" s="33" t="s">
        <v>143</v>
      </c>
      <c r="AB28" s="16"/>
      <c r="AC28" s="6"/>
    </row>
    <row r="29" spans="1:29" ht="20.149999999999999" customHeight="1">
      <c r="A29" s="335"/>
      <c r="B29" s="7"/>
      <c r="C29" s="8"/>
      <c r="D29" s="9"/>
      <c r="E29" s="6"/>
      <c r="G29" s="335"/>
      <c r="H29" s="7"/>
      <c r="I29" s="8"/>
      <c r="J29" s="9"/>
      <c r="K29" s="6"/>
      <c r="M29" s="335"/>
      <c r="N29" s="7"/>
      <c r="O29" s="8"/>
      <c r="P29" s="9"/>
      <c r="Q29" s="6"/>
      <c r="S29" s="335"/>
      <c r="T29" s="7"/>
      <c r="U29" s="8"/>
      <c r="V29" s="9"/>
      <c r="W29" s="6"/>
      <c r="Y29" s="335"/>
      <c r="Z29" s="7"/>
      <c r="AA29" s="8"/>
      <c r="AB29" s="9"/>
      <c r="AC29" s="6"/>
    </row>
    <row r="30" spans="1:29" ht="20.149999999999999" customHeight="1">
      <c r="A30" s="335"/>
      <c r="B30" s="7"/>
      <c r="C30" s="8"/>
      <c r="D30" s="9"/>
      <c r="E30" s="6"/>
      <c r="G30" s="335"/>
      <c r="H30" s="7"/>
      <c r="I30" s="8"/>
      <c r="J30" s="9"/>
      <c r="K30" s="6"/>
      <c r="M30" s="335"/>
      <c r="N30" s="7"/>
      <c r="O30" s="8"/>
      <c r="P30" s="9"/>
      <c r="Q30" s="6"/>
      <c r="S30" s="335"/>
      <c r="T30" s="7"/>
      <c r="U30" s="8"/>
      <c r="V30" s="9"/>
      <c r="W30" s="6"/>
      <c r="Y30" s="335"/>
      <c r="Z30" s="7"/>
      <c r="AA30" s="8"/>
      <c r="AB30" s="9"/>
      <c r="AC30" s="6"/>
    </row>
    <row r="31" spans="1:29" ht="20.149999999999999" customHeight="1">
      <c r="A31" s="335"/>
      <c r="B31" s="7"/>
      <c r="C31" s="8"/>
      <c r="D31" s="9"/>
      <c r="E31" s="6"/>
      <c r="G31" s="335"/>
      <c r="H31" s="7"/>
      <c r="I31" s="8"/>
      <c r="J31" s="9"/>
      <c r="K31" s="6"/>
      <c r="M31" s="335"/>
      <c r="N31" s="7"/>
      <c r="O31" s="8"/>
      <c r="P31" s="9"/>
      <c r="Q31" s="6"/>
      <c r="S31" s="335"/>
      <c r="T31" s="7"/>
      <c r="U31" s="8"/>
      <c r="V31" s="9"/>
      <c r="W31" s="6"/>
      <c r="Y31" s="335"/>
      <c r="Z31" s="7"/>
      <c r="AA31" s="8"/>
      <c r="AB31" s="9"/>
      <c r="AC31" s="6"/>
    </row>
    <row r="32" spans="1:29" ht="20.149999999999999" customHeight="1" thickBot="1">
      <c r="A32" s="335"/>
      <c r="B32" s="7"/>
      <c r="C32" s="8"/>
      <c r="D32" s="9"/>
      <c r="E32" s="6"/>
      <c r="G32" s="337"/>
      <c r="H32" s="10"/>
      <c r="I32" s="11"/>
      <c r="J32" s="12"/>
      <c r="K32" s="13"/>
      <c r="M32" s="337"/>
      <c r="N32" s="10"/>
      <c r="O32" s="11"/>
      <c r="P32" s="12"/>
      <c r="Q32" s="35"/>
      <c r="S32" s="335"/>
      <c r="T32" s="7"/>
      <c r="U32" s="8"/>
      <c r="V32" s="9"/>
      <c r="W32" s="6"/>
      <c r="Y32" s="337"/>
      <c r="Z32" s="10"/>
      <c r="AA32" s="11"/>
      <c r="AB32" s="12"/>
      <c r="AC32" s="13"/>
    </row>
    <row r="33" spans="1:29" ht="20.149999999999999" customHeight="1">
      <c r="A33" s="334" t="s">
        <v>52</v>
      </c>
      <c r="B33" s="38">
        <v>0</v>
      </c>
      <c r="C33" s="39"/>
      <c r="D33" s="40"/>
      <c r="E33" s="6"/>
      <c r="G33" s="336" t="s">
        <v>52</v>
      </c>
      <c r="H33" s="129" t="s">
        <v>312</v>
      </c>
      <c r="I33" s="157" t="s">
        <v>79</v>
      </c>
      <c r="J33" s="198">
        <v>15</v>
      </c>
      <c r="K33" s="18" t="s">
        <v>160</v>
      </c>
      <c r="M33" s="335" t="s">
        <v>52</v>
      </c>
      <c r="N33" s="287" t="s">
        <v>364</v>
      </c>
      <c r="O33" s="201" t="s">
        <v>81</v>
      </c>
      <c r="P33" s="202">
        <v>20</v>
      </c>
      <c r="Q33" s="18" t="s">
        <v>160</v>
      </c>
      <c r="S33" s="334" t="s">
        <v>52</v>
      </c>
      <c r="T33" s="286" t="s">
        <v>363</v>
      </c>
      <c r="U33" s="216" t="s">
        <v>80</v>
      </c>
      <c r="V33" s="217">
        <v>10</v>
      </c>
      <c r="W33" s="3" t="s">
        <v>160</v>
      </c>
      <c r="Y33" s="347" t="s">
        <v>52</v>
      </c>
      <c r="Z33" s="285" t="s">
        <v>362</v>
      </c>
      <c r="AA33" s="247" t="s">
        <v>154</v>
      </c>
      <c r="AB33" s="248">
        <v>5</v>
      </c>
      <c r="AC33" s="3" t="s">
        <v>160</v>
      </c>
    </row>
    <row r="34" spans="1:29" ht="20.149999999999999" customHeight="1">
      <c r="A34" s="335"/>
      <c r="B34" s="41"/>
      <c r="C34" s="42"/>
      <c r="D34" s="16"/>
      <c r="E34" s="6"/>
      <c r="G34" s="336"/>
      <c r="H34" s="30"/>
      <c r="I34" s="157" t="s">
        <v>83</v>
      </c>
      <c r="J34" s="196">
        <v>5</v>
      </c>
      <c r="K34" s="6" t="s">
        <v>160</v>
      </c>
      <c r="M34" s="335"/>
      <c r="N34" s="41"/>
      <c r="O34" s="168" t="s">
        <v>74</v>
      </c>
      <c r="P34" s="154">
        <v>10</v>
      </c>
      <c r="Q34" s="6" t="s">
        <v>160</v>
      </c>
      <c r="S34" s="335"/>
      <c r="T34" s="41"/>
      <c r="U34" s="168" t="s">
        <v>176</v>
      </c>
      <c r="V34" s="154">
        <v>10</v>
      </c>
      <c r="W34" s="6" t="s">
        <v>160</v>
      </c>
      <c r="Y34" s="336"/>
      <c r="Z34" s="30"/>
      <c r="AA34" s="222" t="s">
        <v>105</v>
      </c>
      <c r="AB34" s="236">
        <v>5</v>
      </c>
      <c r="AC34" s="6" t="s">
        <v>160</v>
      </c>
    </row>
    <row r="35" spans="1:29" ht="20.149999999999999" customHeight="1">
      <c r="A35" s="335"/>
      <c r="B35" s="7"/>
      <c r="C35" s="43"/>
      <c r="D35" s="9"/>
      <c r="E35" s="6"/>
      <c r="G35" s="336"/>
      <c r="H35" s="9"/>
      <c r="I35" s="157" t="s">
        <v>82</v>
      </c>
      <c r="J35" s="196">
        <v>5</v>
      </c>
      <c r="K35" s="6" t="s">
        <v>160</v>
      </c>
      <c r="M35" s="335"/>
      <c r="N35" s="7"/>
      <c r="O35" s="168" t="s">
        <v>106</v>
      </c>
      <c r="P35" s="154"/>
      <c r="Q35" s="6"/>
      <c r="S35" s="335"/>
      <c r="T35" s="7"/>
      <c r="U35" s="226" t="s">
        <v>75</v>
      </c>
      <c r="V35" s="227">
        <v>5</v>
      </c>
      <c r="W35" s="6" t="s">
        <v>160</v>
      </c>
      <c r="Y35" s="336"/>
      <c r="Z35" s="9"/>
      <c r="AA35" s="113"/>
      <c r="AB35" s="113"/>
      <c r="AC35" s="6"/>
    </row>
    <row r="36" spans="1:29" ht="20.149999999999999" customHeight="1">
      <c r="A36" s="335"/>
      <c r="B36" s="7"/>
      <c r="C36" s="8"/>
      <c r="D36" s="9"/>
      <c r="E36" s="6"/>
      <c r="G36" s="336"/>
      <c r="H36" s="9"/>
      <c r="I36" s="249" t="s">
        <v>74</v>
      </c>
      <c r="J36" s="196">
        <v>5</v>
      </c>
      <c r="K36" s="6" t="s">
        <v>160</v>
      </c>
      <c r="M36" s="335"/>
      <c r="N36" s="7"/>
      <c r="O36" s="8"/>
      <c r="P36" s="9"/>
      <c r="Q36" s="6"/>
      <c r="S36" s="335"/>
      <c r="T36" s="7"/>
      <c r="U36" s="226" t="s">
        <v>74</v>
      </c>
      <c r="V36" s="227">
        <v>5</v>
      </c>
      <c r="W36" s="6" t="s">
        <v>160</v>
      </c>
      <c r="Y36" s="336"/>
      <c r="Z36" s="9"/>
      <c r="AA36" s="113"/>
      <c r="AB36" s="113"/>
      <c r="AC36" s="6"/>
    </row>
    <row r="37" spans="1:29" ht="20.149999999999999" customHeight="1" thickBot="1">
      <c r="A37" s="337"/>
      <c r="B37" s="10"/>
      <c r="C37" s="11"/>
      <c r="D37" s="12"/>
      <c r="E37" s="13"/>
      <c r="G37" s="337"/>
      <c r="H37" s="10"/>
      <c r="I37" s="11"/>
      <c r="J37" s="12"/>
      <c r="K37" s="13"/>
      <c r="M37" s="337"/>
      <c r="N37" s="10"/>
      <c r="O37" s="11"/>
      <c r="P37" s="12"/>
      <c r="Q37" s="13"/>
      <c r="S37" s="337"/>
      <c r="T37" s="10"/>
      <c r="U37" s="243"/>
      <c r="V37" s="237"/>
      <c r="W37" s="13"/>
      <c r="Y37" s="348"/>
      <c r="Z37" s="12"/>
      <c r="AA37" s="12"/>
      <c r="AB37" s="12"/>
      <c r="AC37" s="35"/>
    </row>
    <row r="38" spans="1:29" ht="20.149999999999999" customHeight="1" thickBot="1">
      <c r="A38" s="44"/>
      <c r="B38" s="45"/>
      <c r="C38" s="46"/>
      <c r="D38" s="47"/>
      <c r="E38" s="48"/>
      <c r="G38" s="44"/>
      <c r="H38" s="45"/>
      <c r="I38" s="46"/>
      <c r="J38" s="47"/>
      <c r="K38" s="48"/>
      <c r="M38" s="44"/>
      <c r="N38" s="45"/>
      <c r="O38" s="46"/>
      <c r="P38" s="47"/>
      <c r="Q38" s="48"/>
      <c r="S38" s="44"/>
      <c r="T38" s="45"/>
      <c r="U38" s="46"/>
      <c r="V38" s="47"/>
      <c r="W38" s="48"/>
      <c r="Y38" s="141"/>
      <c r="Z38" s="145"/>
      <c r="AA38" s="146"/>
      <c r="AB38" s="147"/>
      <c r="AC38" s="148"/>
    </row>
    <row r="40" spans="1:29" ht="20.149999999999999" customHeight="1" thickBot="1">
      <c r="A40" s="344">
        <v>45299</v>
      </c>
      <c r="B40" s="344"/>
      <c r="C40" s="344"/>
      <c r="D40" s="343">
        <v>42415</v>
      </c>
      <c r="E40" s="343"/>
      <c r="G40" s="344" t="s">
        <v>365</v>
      </c>
      <c r="H40" s="344"/>
      <c r="I40" s="344"/>
      <c r="J40" s="343">
        <v>45300</v>
      </c>
      <c r="K40" s="343"/>
      <c r="M40" s="344">
        <v>45301</v>
      </c>
      <c r="N40" s="344"/>
      <c r="O40" s="344"/>
      <c r="P40" s="343">
        <v>45301</v>
      </c>
      <c r="Q40" s="343"/>
      <c r="S40" s="344">
        <v>45302</v>
      </c>
      <c r="T40" s="344"/>
      <c r="U40" s="344"/>
      <c r="V40" s="343">
        <v>45302</v>
      </c>
      <c r="W40" s="343"/>
      <c r="Y40" s="345">
        <v>45303</v>
      </c>
      <c r="Z40" s="345"/>
      <c r="AA40" s="345"/>
      <c r="AB40" s="333" t="s">
        <v>53</v>
      </c>
      <c r="AC40" s="333"/>
    </row>
    <row r="41" spans="1:29" ht="20.149999999999999" customHeight="1">
      <c r="A41" s="335" t="s">
        <v>54</v>
      </c>
      <c r="B41" s="1" t="s">
        <v>313</v>
      </c>
      <c r="C41" s="150" t="s">
        <v>112</v>
      </c>
      <c r="D41" s="2">
        <v>65</v>
      </c>
      <c r="E41" s="112" t="s">
        <v>160</v>
      </c>
      <c r="G41" s="335" t="s">
        <v>54</v>
      </c>
      <c r="H41" s="1" t="s">
        <v>258</v>
      </c>
      <c r="I41" s="153" t="s">
        <v>111</v>
      </c>
      <c r="J41" s="154">
        <v>65</v>
      </c>
      <c r="K41" s="3" t="s">
        <v>160</v>
      </c>
      <c r="M41" s="334" t="s">
        <v>54</v>
      </c>
      <c r="N41" s="1" t="s">
        <v>314</v>
      </c>
      <c r="O41" s="1" t="s">
        <v>139</v>
      </c>
      <c r="P41" s="2">
        <v>65</v>
      </c>
      <c r="Q41" s="18" t="s">
        <v>160</v>
      </c>
      <c r="S41" s="335" t="s">
        <v>54</v>
      </c>
      <c r="T41" s="1" t="s">
        <v>204</v>
      </c>
      <c r="U41" s="261" t="s">
        <v>205</v>
      </c>
      <c r="V41" s="150">
        <v>60</v>
      </c>
      <c r="W41" s="3" t="s">
        <v>160</v>
      </c>
      <c r="Y41" s="334" t="s">
        <v>54</v>
      </c>
      <c r="Z41" s="1" t="s">
        <v>199</v>
      </c>
      <c r="AA41" s="150" t="s">
        <v>112</v>
      </c>
      <c r="AB41" s="2">
        <v>65</v>
      </c>
    </row>
    <row r="42" spans="1:29" ht="20.149999999999999" customHeight="1">
      <c r="A42" s="335"/>
      <c r="B42" s="4"/>
      <c r="C42" s="113" t="s">
        <v>152</v>
      </c>
      <c r="D42" s="9">
        <v>15</v>
      </c>
      <c r="E42" s="18" t="s">
        <v>160</v>
      </c>
      <c r="G42" s="335"/>
      <c r="H42" s="4"/>
      <c r="I42" s="153" t="s">
        <v>246</v>
      </c>
      <c r="J42" s="154">
        <v>20</v>
      </c>
      <c r="K42" s="6" t="s">
        <v>160</v>
      </c>
      <c r="M42" s="335"/>
      <c r="N42" s="4"/>
      <c r="O42" s="4" t="s">
        <v>150</v>
      </c>
      <c r="P42" s="5">
        <v>15</v>
      </c>
      <c r="Q42" s="18" t="s">
        <v>160</v>
      </c>
      <c r="S42" s="335"/>
      <c r="T42" s="4"/>
      <c r="U42" s="4" t="s">
        <v>207</v>
      </c>
      <c r="V42" s="5">
        <v>25</v>
      </c>
      <c r="W42" s="6"/>
      <c r="Y42" s="335"/>
      <c r="Z42" s="4"/>
      <c r="AA42" s="4" t="s">
        <v>200</v>
      </c>
      <c r="AB42" s="5">
        <v>15</v>
      </c>
    </row>
    <row r="43" spans="1:29" ht="20.149999999999999" customHeight="1">
      <c r="A43" s="335"/>
      <c r="B43" s="93"/>
      <c r="C43" s="94"/>
      <c r="D43" s="5"/>
      <c r="E43" s="6"/>
      <c r="G43" s="335"/>
      <c r="H43" s="93"/>
      <c r="I43" s="94"/>
      <c r="J43" s="5"/>
      <c r="K43" s="6"/>
      <c r="M43" s="335"/>
      <c r="N43" s="93"/>
      <c r="O43" s="94"/>
      <c r="P43" s="5"/>
      <c r="Q43" s="6"/>
      <c r="S43" s="335"/>
      <c r="T43" s="93"/>
      <c r="U43" s="94" t="s">
        <v>248</v>
      </c>
      <c r="V43" s="5">
        <v>10</v>
      </c>
      <c r="W43" s="6" t="s">
        <v>160</v>
      </c>
      <c r="Y43" s="336"/>
      <c r="Z43" s="113"/>
      <c r="AA43" s="113"/>
      <c r="AB43" s="113"/>
    </row>
    <row r="44" spans="1:29" ht="20.149999999999999" customHeight="1">
      <c r="A44" s="335"/>
      <c r="B44" s="93"/>
      <c r="C44" s="94"/>
      <c r="D44" s="5"/>
      <c r="E44" s="6"/>
      <c r="G44" s="335"/>
      <c r="H44" s="93"/>
      <c r="I44" s="94"/>
      <c r="J44" s="5"/>
      <c r="K44" s="115"/>
      <c r="M44" s="335"/>
      <c r="N44" s="93"/>
      <c r="O44" s="94"/>
      <c r="P44" s="5"/>
      <c r="Q44" s="6"/>
      <c r="S44" s="335"/>
      <c r="T44" s="93"/>
      <c r="U44" s="94" t="s">
        <v>206</v>
      </c>
      <c r="V44" s="5">
        <v>20</v>
      </c>
      <c r="W44" s="6" t="s">
        <v>160</v>
      </c>
      <c r="Y44" s="336"/>
      <c r="Z44" s="113"/>
      <c r="AA44" s="113"/>
      <c r="AB44" s="113"/>
    </row>
    <row r="45" spans="1:29" ht="20.149999999999999" customHeight="1">
      <c r="A45" s="335"/>
      <c r="B45" s="93"/>
      <c r="C45" s="94"/>
      <c r="D45" s="5"/>
      <c r="E45" s="6"/>
      <c r="G45" s="335"/>
      <c r="H45" s="93"/>
      <c r="I45" s="8"/>
      <c r="J45" s="5"/>
      <c r="K45" s="115"/>
      <c r="M45" s="335"/>
      <c r="N45" s="93"/>
      <c r="O45" s="94"/>
      <c r="P45" s="5"/>
      <c r="Q45" s="6"/>
      <c r="S45" s="335"/>
      <c r="T45" s="93"/>
      <c r="U45" s="94" t="s">
        <v>197</v>
      </c>
      <c r="V45" s="5">
        <v>1</v>
      </c>
      <c r="W45" s="6" t="s">
        <v>160</v>
      </c>
      <c r="Y45" s="336"/>
      <c r="Z45" s="113"/>
      <c r="AA45" s="113"/>
      <c r="AB45" s="113"/>
    </row>
    <row r="46" spans="1:29" ht="20.149999999999999" customHeight="1">
      <c r="A46" s="335"/>
      <c r="B46" s="7"/>
      <c r="C46" s="8"/>
      <c r="D46" s="9"/>
      <c r="E46" s="6"/>
      <c r="G46" s="335"/>
      <c r="H46" s="7"/>
      <c r="I46" s="94"/>
      <c r="J46" s="9"/>
      <c r="K46" s="115"/>
      <c r="M46" s="335"/>
      <c r="N46" s="7"/>
      <c r="O46" s="8"/>
      <c r="P46" s="9"/>
      <c r="Q46" s="6"/>
      <c r="S46" s="335"/>
      <c r="T46" s="7"/>
      <c r="U46" s="94" t="s">
        <v>208</v>
      </c>
      <c r="V46" s="9">
        <v>1</v>
      </c>
      <c r="W46" s="18"/>
      <c r="Y46" s="336"/>
      <c r="Z46" s="113"/>
      <c r="AA46" s="113"/>
      <c r="AB46" s="113"/>
      <c r="AC46" s="6"/>
    </row>
    <row r="47" spans="1:29" ht="20.149999999999999" customHeight="1">
      <c r="A47" s="335"/>
      <c r="B47" s="7"/>
      <c r="C47" s="8"/>
      <c r="D47" s="9"/>
      <c r="E47" s="6"/>
      <c r="G47" s="335"/>
      <c r="H47" s="7"/>
      <c r="I47" s="94"/>
      <c r="J47" s="9"/>
      <c r="K47" s="18"/>
      <c r="M47" s="335"/>
      <c r="N47" s="7"/>
      <c r="O47" s="8"/>
      <c r="P47" s="9"/>
      <c r="Q47" s="6"/>
      <c r="S47" s="335"/>
      <c r="T47" s="7"/>
      <c r="U47" s="94" t="s">
        <v>268</v>
      </c>
      <c r="V47" s="9">
        <v>5</v>
      </c>
      <c r="W47" s="6"/>
      <c r="Y47" s="336"/>
      <c r="Z47" s="113"/>
      <c r="AA47" s="113"/>
      <c r="AB47" s="113"/>
      <c r="AC47" s="6"/>
    </row>
    <row r="48" spans="1:29" ht="20.149999999999999" customHeight="1" thickBot="1">
      <c r="A48" s="337"/>
      <c r="B48" s="10"/>
      <c r="C48" s="11"/>
      <c r="D48" s="12"/>
      <c r="E48" s="13"/>
      <c r="G48" s="337"/>
      <c r="H48" s="10"/>
      <c r="I48" s="11"/>
      <c r="J48" s="12"/>
      <c r="K48" s="13"/>
      <c r="M48" s="337"/>
      <c r="N48" s="10"/>
      <c r="O48" s="11"/>
      <c r="P48" s="12"/>
      <c r="Q48" s="13"/>
      <c r="S48" s="337"/>
      <c r="T48" s="10"/>
      <c r="U48" s="11"/>
      <c r="V48" s="12"/>
      <c r="W48" s="13"/>
      <c r="Y48" s="337"/>
      <c r="Z48" s="10"/>
      <c r="AA48" s="11"/>
      <c r="AB48" s="12"/>
      <c r="AC48" s="13"/>
    </row>
    <row r="49" spans="1:29" ht="20.149999999999999" customHeight="1">
      <c r="A49" s="347" t="s">
        <v>49</v>
      </c>
      <c r="B49" s="14" t="s">
        <v>315</v>
      </c>
      <c r="C49" s="155" t="s">
        <v>126</v>
      </c>
      <c r="D49" s="154">
        <v>85</v>
      </c>
      <c r="E49" s="6"/>
      <c r="G49" s="334" t="s">
        <v>49</v>
      </c>
      <c r="H49" s="14" t="s">
        <v>316</v>
      </c>
      <c r="I49" s="15" t="s">
        <v>120</v>
      </c>
      <c r="J49" s="16">
        <v>1</v>
      </c>
      <c r="K49" s="3" t="s">
        <v>121</v>
      </c>
      <c r="M49" s="334" t="s">
        <v>49</v>
      </c>
      <c r="N49" s="14" t="s">
        <v>317</v>
      </c>
      <c r="O49" s="155" t="s">
        <v>78</v>
      </c>
      <c r="P49" s="154">
        <v>40</v>
      </c>
      <c r="Q49" s="3" t="s">
        <v>160</v>
      </c>
      <c r="S49" s="334" t="s">
        <v>49</v>
      </c>
      <c r="T49" s="14" t="s">
        <v>303</v>
      </c>
      <c r="U49" s="262" t="s">
        <v>113</v>
      </c>
      <c r="V49" s="198">
        <v>1</v>
      </c>
      <c r="W49" s="112"/>
      <c r="Y49" s="334" t="s">
        <v>49</v>
      </c>
      <c r="Z49" s="14" t="s">
        <v>224</v>
      </c>
      <c r="AA49" s="235" t="s">
        <v>225</v>
      </c>
      <c r="AB49" s="217">
        <v>75</v>
      </c>
      <c r="AC49" s="3" t="s">
        <v>160</v>
      </c>
    </row>
    <row r="50" spans="1:29" ht="20.149999999999999" customHeight="1">
      <c r="A50" s="336"/>
      <c r="B50" s="19"/>
      <c r="C50" s="157" t="s">
        <v>102</v>
      </c>
      <c r="D50" s="154">
        <v>35</v>
      </c>
      <c r="E50" s="6"/>
      <c r="G50" s="335"/>
      <c r="H50" s="19"/>
      <c r="I50" s="20"/>
      <c r="J50" s="16"/>
      <c r="K50" s="6"/>
      <c r="M50" s="335"/>
      <c r="N50" s="19"/>
      <c r="O50" s="155" t="s">
        <v>77</v>
      </c>
      <c r="P50" s="154">
        <v>35</v>
      </c>
      <c r="Q50" s="115" t="s">
        <v>160</v>
      </c>
      <c r="S50" s="335"/>
      <c r="T50" s="22"/>
      <c r="U50" s="113" t="s">
        <v>114</v>
      </c>
      <c r="V50" s="113">
        <v>20</v>
      </c>
      <c r="W50" s="115" t="s">
        <v>160</v>
      </c>
      <c r="Y50" s="335"/>
      <c r="Z50" s="19"/>
      <c r="AA50" s="155" t="s">
        <v>76</v>
      </c>
      <c r="AB50" s="154">
        <v>20</v>
      </c>
      <c r="AC50" s="6" t="s">
        <v>160</v>
      </c>
    </row>
    <row r="51" spans="1:29" ht="20.149999999999999" customHeight="1">
      <c r="A51" s="336"/>
      <c r="B51" s="113"/>
      <c r="C51" s="113"/>
      <c r="D51" s="113"/>
      <c r="E51" s="113"/>
      <c r="G51" s="335"/>
      <c r="H51" s="19"/>
      <c r="I51" s="20"/>
      <c r="J51" s="16"/>
      <c r="K51" s="6"/>
      <c r="M51" s="335"/>
      <c r="N51" s="19"/>
      <c r="O51" s="155" t="s">
        <v>124</v>
      </c>
      <c r="P51" s="154">
        <v>25</v>
      </c>
      <c r="Q51" s="18" t="s">
        <v>160</v>
      </c>
      <c r="S51" s="335"/>
      <c r="T51" s="22"/>
      <c r="U51" s="113" t="s">
        <v>115</v>
      </c>
      <c r="V51" s="113">
        <v>15</v>
      </c>
      <c r="W51" s="115" t="s">
        <v>160</v>
      </c>
      <c r="Y51" s="335"/>
      <c r="Z51" s="19"/>
      <c r="AA51" s="233" t="s">
        <v>72</v>
      </c>
      <c r="AB51" s="154">
        <v>10</v>
      </c>
      <c r="AC51" s="6" t="s">
        <v>160</v>
      </c>
    </row>
    <row r="52" spans="1:29" ht="20.149999999999999" customHeight="1">
      <c r="A52" s="336"/>
      <c r="B52" s="22"/>
      <c r="C52" s="20"/>
      <c r="D52" s="16"/>
      <c r="E52" s="115"/>
      <c r="G52" s="335"/>
      <c r="H52" s="19"/>
      <c r="I52" s="20"/>
      <c r="J52" s="16"/>
      <c r="K52" s="6"/>
      <c r="M52" s="335"/>
      <c r="N52" s="19"/>
      <c r="O52" s="239" t="s">
        <v>123</v>
      </c>
      <c r="P52" s="204">
        <v>5</v>
      </c>
      <c r="Q52" s="6" t="s">
        <v>160</v>
      </c>
      <c r="S52" s="335"/>
      <c r="Y52" s="335"/>
      <c r="Z52" s="19"/>
      <c r="AA52" s="233" t="s">
        <v>226</v>
      </c>
      <c r="AB52" s="154">
        <v>10</v>
      </c>
      <c r="AC52" s="6" t="s">
        <v>160</v>
      </c>
    </row>
    <row r="53" spans="1:29" ht="20.149999999999999" customHeight="1">
      <c r="A53" s="335"/>
      <c r="B53" s="19"/>
      <c r="C53" s="20"/>
      <c r="D53" s="16"/>
      <c r="E53" s="6"/>
      <c r="G53" s="335"/>
      <c r="H53" s="19"/>
      <c r="I53" s="20"/>
      <c r="J53" s="16"/>
      <c r="K53" s="6"/>
      <c r="M53" s="336"/>
      <c r="N53" s="22"/>
      <c r="O53" s="196" t="s">
        <v>171</v>
      </c>
      <c r="P53" s="196">
        <v>5</v>
      </c>
      <c r="Q53" s="9" t="s">
        <v>160</v>
      </c>
      <c r="S53" s="335"/>
      <c r="Y53" s="335"/>
      <c r="Z53" s="19"/>
      <c r="AA53" s="20"/>
      <c r="AB53" s="16"/>
      <c r="AC53" s="6"/>
    </row>
    <row r="54" spans="1:29" ht="20.149999999999999" customHeight="1">
      <c r="A54" s="335"/>
      <c r="B54" s="22"/>
      <c r="C54" s="15"/>
      <c r="D54" s="16"/>
      <c r="E54" s="6"/>
      <c r="G54" s="335"/>
      <c r="H54" s="22"/>
      <c r="I54" s="15"/>
      <c r="J54" s="16"/>
      <c r="K54" s="6"/>
      <c r="M54" s="336"/>
      <c r="N54" s="22"/>
      <c r="O54" s="196" t="s">
        <v>125</v>
      </c>
      <c r="P54" s="196">
        <v>5</v>
      </c>
      <c r="Q54" s="9" t="s">
        <v>160</v>
      </c>
      <c r="S54" s="335"/>
      <c r="T54" s="22"/>
      <c r="U54" s="15"/>
      <c r="V54" s="16"/>
      <c r="W54" s="6"/>
      <c r="Y54" s="335"/>
      <c r="Z54" s="22"/>
      <c r="AA54" s="20"/>
      <c r="AB54" s="16"/>
      <c r="AC54" s="6"/>
    </row>
    <row r="55" spans="1:29" ht="20.149999999999999" customHeight="1">
      <c r="A55" s="335"/>
      <c r="B55" s="22"/>
      <c r="C55" s="15"/>
      <c r="D55" s="16"/>
      <c r="E55" s="6"/>
      <c r="G55" s="335"/>
      <c r="H55" s="22"/>
      <c r="I55" s="15"/>
      <c r="J55" s="16"/>
      <c r="K55" s="6"/>
      <c r="M55" s="335"/>
      <c r="N55" s="19"/>
      <c r="O55" s="177" t="s">
        <v>198</v>
      </c>
      <c r="P55" s="17"/>
      <c r="Q55" s="18"/>
      <c r="S55" s="335"/>
      <c r="T55" s="22"/>
      <c r="U55" s="15"/>
      <c r="V55" s="16"/>
      <c r="W55" s="6"/>
      <c r="Y55" s="335"/>
      <c r="Z55" s="22"/>
      <c r="AA55" s="15"/>
      <c r="AB55" s="16"/>
      <c r="AC55" s="6"/>
    </row>
    <row r="56" spans="1:29" ht="20.149999999999999" customHeight="1" thickBot="1">
      <c r="A56" s="337"/>
      <c r="B56" s="34"/>
      <c r="C56" s="131"/>
      <c r="D56" s="21"/>
      <c r="E56" s="13"/>
      <c r="G56" s="335"/>
      <c r="H56" s="130"/>
      <c r="I56" s="131"/>
      <c r="J56" s="21"/>
      <c r="K56" s="13"/>
      <c r="M56" s="335"/>
      <c r="N56" s="23"/>
      <c r="O56" s="24"/>
      <c r="P56" s="25"/>
      <c r="Q56" s="6"/>
      <c r="S56" s="335"/>
      <c r="T56" s="23"/>
      <c r="U56" s="24"/>
      <c r="V56" s="21"/>
      <c r="W56" s="6"/>
      <c r="Y56" s="335"/>
      <c r="Z56" s="23"/>
      <c r="AA56" s="212"/>
      <c r="AB56" s="25"/>
      <c r="AC56" s="95"/>
    </row>
    <row r="57" spans="1:29" ht="20.149999999999999" customHeight="1">
      <c r="A57" s="335" t="s">
        <v>55</v>
      </c>
      <c r="B57" s="27" t="s">
        <v>318</v>
      </c>
      <c r="C57" s="221" t="s">
        <v>250</v>
      </c>
      <c r="D57" s="196">
        <v>10</v>
      </c>
      <c r="E57" s="3" t="s">
        <v>160</v>
      </c>
      <c r="G57" s="334" t="s">
        <v>50</v>
      </c>
      <c r="H57" s="129" t="s">
        <v>193</v>
      </c>
      <c r="I57" s="157" t="s">
        <v>165</v>
      </c>
      <c r="J57" s="198">
        <v>45</v>
      </c>
      <c r="K57" s="18" t="s">
        <v>169</v>
      </c>
      <c r="M57" s="334" t="s">
        <v>50</v>
      </c>
      <c r="N57" s="27" t="s">
        <v>260</v>
      </c>
      <c r="O57" s="28" t="s">
        <v>261</v>
      </c>
      <c r="P57" s="29">
        <v>63</v>
      </c>
      <c r="Q57" s="3" t="s">
        <v>160</v>
      </c>
      <c r="S57" s="334" t="s">
        <v>50</v>
      </c>
      <c r="T57" s="27" t="s">
        <v>249</v>
      </c>
      <c r="U57" s="28" t="s">
        <v>267</v>
      </c>
      <c r="V57" s="29">
        <v>1</v>
      </c>
      <c r="W57" s="112" t="s">
        <v>160</v>
      </c>
      <c r="Y57" s="338" t="s">
        <v>50</v>
      </c>
      <c r="Z57" s="27" t="s">
        <v>366</v>
      </c>
      <c r="AA57" s="28" t="s">
        <v>127</v>
      </c>
      <c r="AB57" s="17">
        <v>75</v>
      </c>
      <c r="AC57" s="3" t="s">
        <v>160</v>
      </c>
    </row>
    <row r="58" spans="1:29" ht="20.149999999999999" customHeight="1">
      <c r="A58" s="335"/>
      <c r="B58" s="30"/>
      <c r="C58" s="221" t="s">
        <v>116</v>
      </c>
      <c r="D58" s="196">
        <v>25</v>
      </c>
      <c r="E58" s="6" t="s">
        <v>160</v>
      </c>
      <c r="G58" s="335"/>
      <c r="H58" s="30"/>
      <c r="I58" s="221" t="s">
        <v>194</v>
      </c>
      <c r="J58" s="196">
        <v>15</v>
      </c>
      <c r="K58" s="6" t="s">
        <v>160</v>
      </c>
      <c r="M58" s="335"/>
      <c r="N58" s="30"/>
      <c r="O58" s="9" t="s">
        <v>262</v>
      </c>
      <c r="P58" s="30">
        <v>5</v>
      </c>
      <c r="Q58" s="6" t="s">
        <v>160</v>
      </c>
      <c r="S58" s="336"/>
      <c r="T58" s="113"/>
      <c r="U58" s="113"/>
      <c r="V58" s="113"/>
      <c r="W58" s="113"/>
      <c r="Y58" s="339"/>
      <c r="Z58" s="30"/>
      <c r="AA58" s="9" t="s">
        <v>128</v>
      </c>
      <c r="AB58" s="16">
        <v>7</v>
      </c>
      <c r="AC58" s="6" t="s">
        <v>160</v>
      </c>
    </row>
    <row r="59" spans="1:29" ht="20.149999999999999" customHeight="1">
      <c r="A59" s="335"/>
      <c r="B59" s="30"/>
      <c r="C59" s="221" t="s">
        <v>117</v>
      </c>
      <c r="D59" s="196">
        <v>30</v>
      </c>
      <c r="E59" s="6" t="s">
        <v>160</v>
      </c>
      <c r="G59" s="335"/>
      <c r="H59" s="30"/>
      <c r="I59" s="221" t="s">
        <v>166</v>
      </c>
      <c r="J59" s="196">
        <v>15</v>
      </c>
      <c r="K59" s="6" t="s">
        <v>160</v>
      </c>
      <c r="M59" s="335"/>
      <c r="N59" s="30"/>
      <c r="O59" s="9" t="s">
        <v>266</v>
      </c>
      <c r="P59" s="30">
        <v>15</v>
      </c>
      <c r="Q59" s="6"/>
      <c r="S59" s="336"/>
      <c r="T59" s="113"/>
      <c r="U59" s="113"/>
      <c r="V59" s="113"/>
      <c r="W59" s="113"/>
      <c r="Y59" s="339"/>
      <c r="Z59" s="127"/>
      <c r="AA59" s="9" t="s">
        <v>129</v>
      </c>
      <c r="AB59" s="16">
        <v>5</v>
      </c>
      <c r="AC59" s="6" t="s">
        <v>160</v>
      </c>
    </row>
    <row r="60" spans="1:29" ht="20.149999999999999" customHeight="1">
      <c r="A60" s="335"/>
      <c r="B60" s="30"/>
      <c r="C60" s="221" t="s">
        <v>251</v>
      </c>
      <c r="D60" s="196">
        <v>15</v>
      </c>
      <c r="E60" s="6"/>
      <c r="G60" s="335"/>
      <c r="H60" s="30"/>
      <c r="I60" s="234" t="s">
        <v>168</v>
      </c>
      <c r="J60" s="196">
        <v>5</v>
      </c>
      <c r="K60" s="6" t="s">
        <v>169</v>
      </c>
      <c r="M60" s="335"/>
      <c r="N60" s="30"/>
      <c r="O60" s="9"/>
      <c r="P60" s="30"/>
      <c r="Q60" s="6"/>
      <c r="S60" s="335"/>
      <c r="T60" s="127"/>
      <c r="U60" s="9"/>
      <c r="V60" s="30"/>
      <c r="W60" s="6"/>
      <c r="Y60" s="339"/>
      <c r="Z60" s="113"/>
      <c r="AA60" s="113"/>
      <c r="AB60" s="113"/>
      <c r="AC60" s="113"/>
    </row>
    <row r="61" spans="1:29" ht="20.149999999999999" customHeight="1">
      <c r="A61" s="335"/>
      <c r="B61" s="30"/>
      <c r="C61" s="9"/>
      <c r="D61" s="30"/>
      <c r="E61" s="6"/>
      <c r="G61" s="335"/>
      <c r="H61" s="30"/>
      <c r="I61" s="9" t="s">
        <v>195</v>
      </c>
      <c r="J61" s="30"/>
      <c r="K61" s="6"/>
      <c r="M61" s="335"/>
      <c r="N61" s="30"/>
      <c r="O61" s="31"/>
      <c r="P61" s="30"/>
      <c r="Q61" s="6"/>
      <c r="S61" s="335"/>
      <c r="T61" s="126"/>
      <c r="U61" s="128"/>
      <c r="V61" s="126"/>
      <c r="W61" s="18"/>
      <c r="Y61" s="339"/>
      <c r="Z61" s="30"/>
      <c r="AA61" s="9"/>
      <c r="AB61" s="30"/>
      <c r="AC61" s="115"/>
    </row>
    <row r="62" spans="1:29" ht="20.149999999999999" customHeight="1">
      <c r="A62" s="335"/>
      <c r="B62" s="30"/>
      <c r="C62" s="9"/>
      <c r="D62" s="30"/>
      <c r="E62" s="6"/>
      <c r="G62" s="335"/>
      <c r="H62" s="30"/>
      <c r="I62" s="9"/>
      <c r="J62" s="30"/>
      <c r="K62" s="6"/>
      <c r="M62" s="335"/>
      <c r="N62" s="30"/>
      <c r="O62" s="9"/>
      <c r="P62" s="30"/>
      <c r="Q62" s="6"/>
      <c r="S62" s="335"/>
      <c r="T62" s="30"/>
      <c r="U62" s="9"/>
      <c r="V62" s="30"/>
      <c r="W62" s="6"/>
      <c r="Y62" s="339"/>
      <c r="Z62" s="30"/>
      <c r="AA62" s="31"/>
      <c r="AB62" s="30"/>
      <c r="AC62" s="115"/>
    </row>
    <row r="63" spans="1:29" ht="20.149999999999999" customHeight="1">
      <c r="A63" s="335"/>
      <c r="B63" s="16"/>
      <c r="C63" s="31"/>
      <c r="D63" s="30"/>
      <c r="E63" s="6"/>
      <c r="G63" s="335"/>
      <c r="H63" s="16"/>
      <c r="I63" s="31"/>
      <c r="J63" s="30"/>
      <c r="K63" s="6"/>
      <c r="M63" s="335"/>
      <c r="N63" s="16"/>
      <c r="O63" s="31"/>
      <c r="P63" s="30"/>
      <c r="Q63" s="6"/>
      <c r="S63" s="335"/>
      <c r="T63" s="16"/>
      <c r="U63" s="9"/>
      <c r="V63" s="30"/>
      <c r="W63" s="6"/>
      <c r="Y63" s="339"/>
      <c r="Z63" s="16"/>
      <c r="AA63" s="113"/>
      <c r="AB63" s="113"/>
      <c r="AC63" s="115"/>
    </row>
    <row r="64" spans="1:29" ht="20.149999999999999" customHeight="1" thickBot="1">
      <c r="A64" s="337"/>
      <c r="B64" s="34"/>
      <c r="C64" s="12"/>
      <c r="D64" s="26"/>
      <c r="E64" s="35"/>
      <c r="G64" s="337"/>
      <c r="H64" s="34"/>
      <c r="I64" s="12"/>
      <c r="J64" s="26"/>
      <c r="K64" s="35"/>
      <c r="M64" s="337"/>
      <c r="N64" s="34"/>
      <c r="O64" s="12"/>
      <c r="P64" s="26"/>
      <c r="Q64" s="35"/>
      <c r="S64" s="337"/>
      <c r="T64" s="34"/>
      <c r="U64" s="12"/>
      <c r="V64" s="26"/>
      <c r="W64" s="35"/>
      <c r="Y64" s="340"/>
      <c r="Z64" s="34"/>
      <c r="AA64" s="12"/>
      <c r="AB64" s="26"/>
      <c r="AC64" s="35"/>
    </row>
    <row r="65" spans="1:31" ht="20.149999999999999" customHeight="1">
      <c r="A65" s="334" t="s">
        <v>51</v>
      </c>
      <c r="B65" s="133" t="s">
        <v>319</v>
      </c>
      <c r="C65" s="134" t="s">
        <v>147</v>
      </c>
      <c r="D65" s="17">
        <v>72</v>
      </c>
      <c r="E65" s="3" t="s">
        <v>160</v>
      </c>
      <c r="G65" s="334" t="s">
        <v>51</v>
      </c>
      <c r="H65" s="133" t="s">
        <v>320</v>
      </c>
      <c r="I65" s="134" t="s">
        <v>148</v>
      </c>
      <c r="J65" s="40">
        <v>72</v>
      </c>
      <c r="K65" s="3" t="s">
        <v>160</v>
      </c>
      <c r="M65" s="334" t="s">
        <v>51</v>
      </c>
      <c r="N65" s="133" t="s">
        <v>196</v>
      </c>
      <c r="O65" s="134" t="s">
        <v>279</v>
      </c>
      <c r="P65" s="40">
        <v>72</v>
      </c>
      <c r="Q65" s="3"/>
      <c r="S65" s="334" t="s">
        <v>51</v>
      </c>
      <c r="T65" s="133" t="s">
        <v>321</v>
      </c>
      <c r="U65" s="133" t="s">
        <v>149</v>
      </c>
      <c r="V65" s="40">
        <v>72</v>
      </c>
      <c r="W65" s="3" t="s">
        <v>160</v>
      </c>
      <c r="Y65" s="335" t="s">
        <v>51</v>
      </c>
      <c r="Z65" s="263" t="s">
        <v>201</v>
      </c>
      <c r="AA65" s="36" t="s">
        <v>202</v>
      </c>
      <c r="AB65" s="17">
        <v>80</v>
      </c>
      <c r="AC65" s="18"/>
    </row>
    <row r="66" spans="1:31" ht="20.149999999999999" customHeight="1">
      <c r="A66" s="335"/>
      <c r="B66" s="37"/>
      <c r="C66" s="33" t="s">
        <v>143</v>
      </c>
      <c r="D66" s="16"/>
      <c r="E66" s="6"/>
      <c r="G66" s="335"/>
      <c r="H66" s="37"/>
      <c r="I66" s="33" t="s">
        <v>143</v>
      </c>
      <c r="J66" s="16"/>
      <c r="K66" s="6"/>
      <c r="M66" s="335"/>
      <c r="N66" s="37"/>
      <c r="O66" s="33" t="s">
        <v>143</v>
      </c>
      <c r="P66" s="16"/>
      <c r="Q66" s="6"/>
      <c r="S66" s="335"/>
      <c r="T66" s="37"/>
      <c r="U66" s="33" t="s">
        <v>143</v>
      </c>
      <c r="V66" s="16"/>
      <c r="W66" s="6"/>
      <c r="Y66" s="335"/>
      <c r="Z66" s="37"/>
      <c r="AA66" s="33" t="s">
        <v>143</v>
      </c>
      <c r="AB66" s="16"/>
      <c r="AC66" s="6"/>
    </row>
    <row r="67" spans="1:31" ht="20.149999999999999" customHeight="1">
      <c r="A67" s="335"/>
      <c r="B67" s="7"/>
      <c r="C67" s="8"/>
      <c r="D67" s="9"/>
      <c r="E67" s="6"/>
      <c r="G67" s="335"/>
      <c r="H67" s="7"/>
      <c r="I67" s="8"/>
      <c r="J67" s="9"/>
      <c r="K67" s="6"/>
      <c r="M67" s="335"/>
      <c r="N67" s="7"/>
      <c r="O67" s="8"/>
      <c r="P67" s="9"/>
      <c r="Q67" s="6"/>
      <c r="S67" s="335"/>
      <c r="T67" s="7"/>
      <c r="U67" s="8"/>
      <c r="V67" s="9"/>
      <c r="W67" s="6"/>
      <c r="Y67" s="335"/>
      <c r="Z67" s="7"/>
      <c r="AA67" s="8" t="s">
        <v>203</v>
      </c>
      <c r="AB67" s="9">
        <v>10</v>
      </c>
      <c r="AC67" s="6"/>
    </row>
    <row r="68" spans="1:31" ht="20.149999999999999" customHeight="1">
      <c r="A68" s="335"/>
      <c r="B68" s="7"/>
      <c r="C68" s="8"/>
      <c r="D68" s="9"/>
      <c r="E68" s="6"/>
      <c r="G68" s="335"/>
      <c r="H68" s="7"/>
      <c r="I68" s="8"/>
      <c r="J68" s="9"/>
      <c r="K68" s="6"/>
      <c r="M68" s="335"/>
      <c r="N68" s="7"/>
      <c r="O68" s="8"/>
      <c r="P68" s="9"/>
      <c r="Q68" s="6"/>
      <c r="S68" s="335"/>
      <c r="T68" s="7"/>
      <c r="U68" s="8"/>
      <c r="V68" s="9"/>
      <c r="W68" s="6"/>
      <c r="Y68" s="335"/>
      <c r="Z68" s="7"/>
      <c r="AA68" s="8"/>
      <c r="AB68" s="9"/>
      <c r="AC68" s="6"/>
      <c r="AE68" s="108"/>
    </row>
    <row r="69" spans="1:31" ht="20.149999999999999" customHeight="1">
      <c r="A69" s="335"/>
      <c r="B69" s="7"/>
      <c r="C69" s="8"/>
      <c r="D69" s="9"/>
      <c r="E69" s="6"/>
      <c r="G69" s="335"/>
      <c r="H69" s="7"/>
      <c r="I69" s="8"/>
      <c r="J69" s="9"/>
      <c r="K69" s="6"/>
      <c r="M69" s="335"/>
      <c r="N69" s="7"/>
      <c r="O69" s="8"/>
      <c r="P69" s="9"/>
      <c r="Q69" s="6"/>
      <c r="S69" s="335"/>
      <c r="T69" s="7"/>
      <c r="U69" s="8"/>
      <c r="V69" s="9"/>
      <c r="W69" s="6"/>
      <c r="Y69" s="335"/>
      <c r="Z69" s="7"/>
      <c r="AA69" s="8"/>
      <c r="AB69" s="9"/>
      <c r="AC69" s="6"/>
      <c r="AE69" s="125"/>
    </row>
    <row r="70" spans="1:31" ht="20.149999999999999" customHeight="1" thickBot="1">
      <c r="A70" s="337"/>
      <c r="B70" s="10"/>
      <c r="C70" s="11"/>
      <c r="D70" s="12"/>
      <c r="E70" s="13"/>
      <c r="G70" s="337"/>
      <c r="H70" s="10"/>
      <c r="I70" s="11"/>
      <c r="J70" s="12"/>
      <c r="K70" s="13"/>
      <c r="M70" s="337"/>
      <c r="N70" s="10"/>
      <c r="O70" s="11"/>
      <c r="P70" s="12"/>
      <c r="Q70" s="13"/>
      <c r="S70" s="337"/>
      <c r="T70" s="10"/>
      <c r="U70" s="11"/>
      <c r="V70" s="12"/>
      <c r="W70" s="13"/>
      <c r="Y70" s="335"/>
      <c r="Z70" s="7"/>
      <c r="AA70" s="8"/>
      <c r="AB70" s="9"/>
      <c r="AC70" s="6"/>
      <c r="AE70" s="108"/>
    </row>
    <row r="71" spans="1:31" ht="20.149999999999999" customHeight="1">
      <c r="A71" s="335" t="s">
        <v>52</v>
      </c>
      <c r="B71" s="109" t="s">
        <v>220</v>
      </c>
      <c r="C71" s="201" t="s">
        <v>219</v>
      </c>
      <c r="D71" s="202">
        <v>30</v>
      </c>
      <c r="G71" s="335" t="s">
        <v>52</v>
      </c>
      <c r="H71" s="122" t="s">
        <v>322</v>
      </c>
      <c r="I71" s="238" t="s">
        <v>122</v>
      </c>
      <c r="J71" s="217">
        <v>30</v>
      </c>
      <c r="K71" s="18" t="s">
        <v>160</v>
      </c>
      <c r="M71" s="335" t="s">
        <v>52</v>
      </c>
      <c r="N71" s="110" t="s">
        <v>221</v>
      </c>
      <c r="O71" s="220" t="s">
        <v>222</v>
      </c>
      <c r="P71" s="220">
        <v>15</v>
      </c>
      <c r="Q71" s="3" t="s">
        <v>160</v>
      </c>
      <c r="S71" s="335" t="s">
        <v>52</v>
      </c>
      <c r="T71" s="110" t="s">
        <v>323</v>
      </c>
      <c r="U71" s="132" t="s">
        <v>118</v>
      </c>
      <c r="V71" s="17">
        <v>25</v>
      </c>
      <c r="W71" s="3" t="s">
        <v>160</v>
      </c>
      <c r="Y71" s="334" t="s">
        <v>52</v>
      </c>
      <c r="Z71" s="38" t="s">
        <v>324</v>
      </c>
      <c r="AA71" s="220" t="s">
        <v>162</v>
      </c>
      <c r="AB71" s="220">
        <v>8</v>
      </c>
      <c r="AC71" s="3"/>
    </row>
    <row r="72" spans="1:31" ht="20.149999999999999" customHeight="1">
      <c r="A72" s="335"/>
      <c r="B72" s="41"/>
      <c r="C72" s="168" t="s">
        <v>265</v>
      </c>
      <c r="D72" s="154"/>
      <c r="G72" s="335"/>
      <c r="H72" s="109"/>
      <c r="I72" s="222" t="s">
        <v>70</v>
      </c>
      <c r="J72" s="202"/>
      <c r="K72" s="6"/>
      <c r="M72" s="335"/>
      <c r="N72" s="41"/>
      <c r="O72" s="220" t="s">
        <v>185</v>
      </c>
      <c r="P72" s="220"/>
      <c r="Q72" s="6" t="s">
        <v>160</v>
      </c>
      <c r="S72" s="335"/>
      <c r="T72" s="127"/>
      <c r="U72" s="43" t="s">
        <v>119</v>
      </c>
      <c r="V72" s="9"/>
      <c r="W72" s="6"/>
      <c r="Y72" s="335"/>
      <c r="Z72" s="41"/>
      <c r="AA72" s="220" t="s">
        <v>163</v>
      </c>
      <c r="AB72" s="220"/>
      <c r="AC72" s="6"/>
    </row>
    <row r="73" spans="1:31" ht="20.149999999999999" customHeight="1">
      <c r="A73" s="335"/>
      <c r="B73" s="7"/>
      <c r="C73" s="9"/>
      <c r="D73" s="16"/>
      <c r="E73" s="18"/>
      <c r="G73" s="335"/>
      <c r="H73" s="7"/>
      <c r="I73" s="153"/>
      <c r="J73" s="154"/>
      <c r="K73" s="6"/>
      <c r="M73" s="335"/>
      <c r="N73" s="7"/>
      <c r="O73" s="157" t="s">
        <v>223</v>
      </c>
      <c r="P73" s="196"/>
      <c r="Q73" s="6"/>
      <c r="S73" s="336"/>
      <c r="T73" s="113"/>
      <c r="U73" s="113" t="s">
        <v>245</v>
      </c>
      <c r="V73" s="113"/>
      <c r="W73" s="113"/>
      <c r="Y73" s="336"/>
      <c r="Z73" s="113"/>
      <c r="AA73" s="223"/>
      <c r="AB73" s="196"/>
      <c r="AC73" s="113"/>
    </row>
    <row r="74" spans="1:31" ht="20.149999999999999" customHeight="1">
      <c r="A74" s="335"/>
      <c r="B74" s="7"/>
      <c r="C74" s="43"/>
      <c r="D74" s="9"/>
      <c r="E74" s="6"/>
      <c r="G74" s="335"/>
      <c r="H74" s="7"/>
      <c r="I74" s="8"/>
      <c r="J74" s="9"/>
      <c r="K74" s="6"/>
      <c r="M74" s="335"/>
      <c r="N74" s="7"/>
      <c r="O74" s="264" t="s">
        <v>174</v>
      </c>
      <c r="P74" s="196">
        <v>15</v>
      </c>
      <c r="Q74" s="6"/>
      <c r="S74" s="336"/>
      <c r="T74" s="113"/>
      <c r="U74" s="113"/>
      <c r="V74" s="113"/>
      <c r="W74" s="113"/>
      <c r="Y74" s="336"/>
      <c r="Z74" s="113"/>
      <c r="AA74" s="113"/>
      <c r="AB74" s="113"/>
      <c r="AC74" s="113"/>
    </row>
    <row r="75" spans="1:31" ht="20.149999999999999" customHeight="1" thickBot="1">
      <c r="A75" s="337"/>
      <c r="B75" s="10"/>
      <c r="C75" s="11"/>
      <c r="D75" s="12"/>
      <c r="E75" s="13"/>
      <c r="G75" s="337"/>
      <c r="H75" s="10"/>
      <c r="I75" s="11"/>
      <c r="J75" s="12"/>
      <c r="K75" s="13"/>
      <c r="M75" s="337"/>
      <c r="N75" s="10"/>
      <c r="O75" s="11"/>
      <c r="P75" s="12"/>
      <c r="Q75" s="13"/>
      <c r="S75" s="337"/>
      <c r="T75" s="10"/>
      <c r="U75" s="11"/>
      <c r="V75" s="12"/>
      <c r="W75" s="13"/>
      <c r="Y75" s="337"/>
      <c r="Z75" s="10"/>
      <c r="AA75" s="11"/>
      <c r="AB75" s="12"/>
      <c r="AC75" s="9"/>
    </row>
    <row r="76" spans="1:31" ht="20.149999999999999" customHeight="1" thickBot="1">
      <c r="A76" s="44"/>
      <c r="B76" s="45"/>
      <c r="C76" s="46"/>
      <c r="D76" s="47"/>
      <c r="E76" s="48"/>
      <c r="G76" s="44"/>
      <c r="H76" s="45"/>
      <c r="I76" s="46"/>
      <c r="J76" s="47"/>
      <c r="K76" s="48"/>
      <c r="M76" s="44"/>
      <c r="N76" s="45"/>
      <c r="O76" s="46"/>
      <c r="P76" s="47"/>
      <c r="Q76" s="48"/>
      <c r="S76" s="44"/>
      <c r="T76" s="45"/>
      <c r="U76" s="46"/>
      <c r="V76" s="47"/>
      <c r="W76" s="48"/>
      <c r="Y76" s="44"/>
      <c r="Z76" s="45"/>
      <c r="AA76" s="46"/>
      <c r="AB76" s="47"/>
      <c r="AC76" s="148"/>
    </row>
    <row r="77" spans="1:31" ht="20.149999999999999" customHeight="1" thickBot="1">
      <c r="A77" s="344">
        <v>45306</v>
      </c>
      <c r="B77" s="344"/>
      <c r="C77" s="344"/>
      <c r="D77" s="343">
        <v>42415</v>
      </c>
      <c r="E77" s="343"/>
      <c r="G77" s="344">
        <v>45307</v>
      </c>
      <c r="H77" s="344"/>
      <c r="I77" s="344"/>
      <c r="J77" s="343">
        <v>45307</v>
      </c>
      <c r="K77" s="343"/>
      <c r="M77" s="344">
        <v>45308</v>
      </c>
      <c r="N77" s="344"/>
      <c r="O77" s="344"/>
      <c r="P77" s="343">
        <v>45308</v>
      </c>
      <c r="Q77" s="343"/>
      <c r="S77" s="350">
        <v>45309</v>
      </c>
      <c r="T77" s="350"/>
      <c r="U77" s="350"/>
      <c r="V77" s="341">
        <v>45309</v>
      </c>
      <c r="W77" s="341"/>
      <c r="Y77" s="342">
        <v>45310</v>
      </c>
      <c r="Z77" s="342"/>
      <c r="AA77" s="342"/>
      <c r="AB77" s="332" t="s">
        <v>53</v>
      </c>
      <c r="AC77" s="332"/>
    </row>
    <row r="78" spans="1:31" ht="20.149999999999999" customHeight="1">
      <c r="A78" s="334" t="s">
        <v>54</v>
      </c>
      <c r="B78" s="1" t="s">
        <v>325</v>
      </c>
      <c r="C78" s="1" t="s">
        <v>139</v>
      </c>
      <c r="D78" s="2">
        <v>65</v>
      </c>
      <c r="E78" s="112" t="s">
        <v>160</v>
      </c>
      <c r="G78" s="334" t="s">
        <v>54</v>
      </c>
      <c r="H78" s="1" t="s">
        <v>326</v>
      </c>
      <c r="I78" s="1" t="s">
        <v>139</v>
      </c>
      <c r="J78" s="2">
        <v>65</v>
      </c>
      <c r="K78" s="112" t="s">
        <v>160</v>
      </c>
      <c r="M78" s="334" t="s">
        <v>54</v>
      </c>
      <c r="N78" s="1" t="s">
        <v>327</v>
      </c>
      <c r="O78" s="1" t="s">
        <v>139</v>
      </c>
      <c r="P78" s="2">
        <v>65</v>
      </c>
      <c r="Q78" s="112" t="s">
        <v>160</v>
      </c>
      <c r="S78" s="347" t="s">
        <v>54</v>
      </c>
      <c r="T78" s="1" t="s">
        <v>256</v>
      </c>
      <c r="U78" s="1" t="s">
        <v>257</v>
      </c>
      <c r="V78" s="2">
        <v>60</v>
      </c>
      <c r="W78" s="3" t="s">
        <v>160</v>
      </c>
      <c r="Y78" s="334" t="s">
        <v>54</v>
      </c>
      <c r="Z78" s="1" t="s">
        <v>228</v>
      </c>
      <c r="AA78" s="265" t="s">
        <v>227</v>
      </c>
      <c r="AB78" s="2">
        <v>65</v>
      </c>
      <c r="AC78" s="112" t="s">
        <v>160</v>
      </c>
    </row>
    <row r="79" spans="1:31" ht="20.149999999999999" customHeight="1">
      <c r="A79" s="335"/>
      <c r="B79" s="4"/>
      <c r="C79" s="4" t="s">
        <v>209</v>
      </c>
      <c r="D79" s="9">
        <v>15</v>
      </c>
      <c r="E79" s="18"/>
      <c r="G79" s="335"/>
      <c r="H79" s="4"/>
      <c r="I79" s="4" t="s">
        <v>153</v>
      </c>
      <c r="J79" s="9">
        <v>15</v>
      </c>
      <c r="K79" s="18" t="s">
        <v>160</v>
      </c>
      <c r="M79" s="335"/>
      <c r="N79" s="4"/>
      <c r="O79" s="4" t="s">
        <v>154</v>
      </c>
      <c r="P79" s="9">
        <v>15</v>
      </c>
      <c r="Q79" s="18" t="s">
        <v>160</v>
      </c>
      <c r="S79" s="336"/>
      <c r="T79" s="4"/>
      <c r="U79" s="4" t="s">
        <v>367</v>
      </c>
      <c r="V79" s="5">
        <v>20</v>
      </c>
      <c r="W79" s="6"/>
      <c r="Y79" s="335"/>
      <c r="Z79" s="4"/>
      <c r="AA79" s="113" t="s">
        <v>178</v>
      </c>
      <c r="AB79" s="9">
        <v>15</v>
      </c>
      <c r="AC79" s="18" t="s">
        <v>160</v>
      </c>
    </row>
    <row r="80" spans="1:31" ht="20.149999999999999" customHeight="1">
      <c r="A80" s="335"/>
      <c r="B80" s="93"/>
      <c r="C80" s="94"/>
      <c r="D80" s="5"/>
      <c r="E80" s="115"/>
      <c r="G80" s="335"/>
      <c r="H80" s="93"/>
      <c r="I80" s="94"/>
      <c r="J80" s="5"/>
      <c r="K80" s="6"/>
      <c r="M80" s="335"/>
      <c r="N80" s="93"/>
      <c r="O80" s="94"/>
      <c r="P80" s="5"/>
      <c r="Q80" s="6"/>
      <c r="S80" s="335"/>
      <c r="T80" s="93"/>
      <c r="U80" s="94"/>
      <c r="V80" s="5"/>
      <c r="W80" s="6"/>
      <c r="Y80" s="335"/>
      <c r="Z80" s="93"/>
      <c r="AA80" s="94" t="s">
        <v>229</v>
      </c>
      <c r="AB80" s="5">
        <v>25</v>
      </c>
      <c r="AC80" s="6"/>
    </row>
    <row r="81" spans="1:29" ht="20.149999999999999" customHeight="1">
      <c r="A81" s="335"/>
      <c r="B81" s="93"/>
      <c r="C81" s="94"/>
      <c r="D81" s="5"/>
      <c r="E81" s="117"/>
      <c r="G81" s="335"/>
      <c r="H81" s="93"/>
      <c r="I81" s="94"/>
      <c r="J81" s="5"/>
      <c r="K81" s="6"/>
      <c r="M81" s="335"/>
      <c r="N81" s="93"/>
      <c r="O81" s="94"/>
      <c r="P81" s="5"/>
      <c r="Q81" s="6"/>
      <c r="S81" s="335"/>
      <c r="T81" s="93"/>
      <c r="U81" s="94"/>
      <c r="V81" s="5"/>
      <c r="W81" s="6"/>
      <c r="Y81" s="335"/>
      <c r="Z81" s="93"/>
      <c r="AA81" s="94" t="s">
        <v>174</v>
      </c>
      <c r="AB81" s="5">
        <v>35</v>
      </c>
      <c r="AC81" s="6"/>
    </row>
    <row r="82" spans="1:29" ht="20.149999999999999" customHeight="1">
      <c r="A82" s="335"/>
      <c r="B82" s="93"/>
      <c r="C82" s="94"/>
      <c r="D82" s="5"/>
      <c r="E82" s="115"/>
      <c r="G82" s="335"/>
      <c r="H82" s="93"/>
      <c r="I82" s="94"/>
      <c r="J82" s="5"/>
      <c r="K82" s="6"/>
      <c r="M82" s="335"/>
      <c r="N82" s="93"/>
      <c r="O82" s="94"/>
      <c r="P82" s="5"/>
      <c r="Q82" s="6"/>
      <c r="S82" s="335"/>
      <c r="T82" s="93"/>
      <c r="U82" s="94"/>
      <c r="V82" s="5"/>
      <c r="W82" s="18"/>
      <c r="Y82" s="335"/>
      <c r="Z82" s="93" t="s">
        <v>232</v>
      </c>
      <c r="AA82" s="94" t="s">
        <v>269</v>
      </c>
      <c r="AB82" s="5">
        <v>15</v>
      </c>
      <c r="AC82" s="6"/>
    </row>
    <row r="83" spans="1:29" ht="20.149999999999999" customHeight="1">
      <c r="A83" s="335"/>
      <c r="B83" s="7"/>
      <c r="C83" s="8"/>
      <c r="D83" s="9"/>
      <c r="E83" s="6"/>
      <c r="G83" s="335"/>
      <c r="H83" s="7"/>
      <c r="I83" s="8"/>
      <c r="J83" s="9"/>
      <c r="K83" s="6"/>
      <c r="M83" s="335"/>
      <c r="N83" s="7"/>
      <c r="O83" s="8"/>
      <c r="P83" s="9"/>
      <c r="Q83" s="6"/>
      <c r="S83" s="335"/>
      <c r="T83" s="7"/>
      <c r="U83" s="8"/>
      <c r="V83" s="9"/>
      <c r="W83" s="6"/>
      <c r="Y83" s="335"/>
      <c r="Z83" s="7"/>
      <c r="AA83" s="8" t="s">
        <v>175</v>
      </c>
      <c r="AB83" s="9">
        <v>15</v>
      </c>
      <c r="AC83" s="6"/>
    </row>
    <row r="84" spans="1:29" ht="20.149999999999999" customHeight="1">
      <c r="A84" s="335"/>
      <c r="B84" s="7"/>
      <c r="C84" s="8"/>
      <c r="D84" s="9"/>
      <c r="E84" s="6"/>
      <c r="G84" s="335"/>
      <c r="H84" s="7"/>
      <c r="I84" s="8"/>
      <c r="J84" s="9"/>
      <c r="K84" s="6"/>
      <c r="M84" s="335"/>
      <c r="N84" s="7"/>
      <c r="O84" s="8"/>
      <c r="P84" s="9"/>
      <c r="Q84" s="6"/>
      <c r="S84" s="335"/>
      <c r="T84" s="7"/>
      <c r="U84" s="8"/>
      <c r="V84" s="9"/>
      <c r="W84" s="6"/>
      <c r="Y84" s="335"/>
      <c r="Z84" s="7"/>
      <c r="AA84" s="8" t="s">
        <v>230</v>
      </c>
      <c r="AB84" s="9"/>
      <c r="AC84" s="6"/>
    </row>
    <row r="85" spans="1:29" ht="20.149999999999999" customHeight="1" thickBot="1">
      <c r="A85" s="337"/>
      <c r="B85" s="10"/>
      <c r="C85" s="11"/>
      <c r="D85" s="12"/>
      <c r="E85" s="13"/>
      <c r="G85" s="337"/>
      <c r="H85" s="10"/>
      <c r="I85" s="11"/>
      <c r="J85" s="12"/>
      <c r="K85" s="13"/>
      <c r="M85" s="337"/>
      <c r="N85" s="10"/>
      <c r="O85" s="11"/>
      <c r="P85" s="12"/>
      <c r="Q85" s="13"/>
      <c r="S85" s="337"/>
      <c r="T85" s="10"/>
      <c r="U85" s="11"/>
      <c r="V85" s="12"/>
      <c r="W85" s="13"/>
      <c r="Y85" s="337"/>
      <c r="Z85" s="10"/>
      <c r="AA85" s="11"/>
      <c r="AB85" s="12"/>
      <c r="AC85" s="13"/>
    </row>
    <row r="86" spans="1:29" ht="20.149999999999999" customHeight="1">
      <c r="A86" s="334" t="s">
        <v>56</v>
      </c>
      <c r="B86" s="39" t="s">
        <v>328</v>
      </c>
      <c r="C86" s="240" t="s">
        <v>180</v>
      </c>
      <c r="D86" s="241">
        <v>75</v>
      </c>
      <c r="E86" s="112" t="s">
        <v>160</v>
      </c>
      <c r="G86" s="334" t="s">
        <v>57</v>
      </c>
      <c r="H86" s="39" t="s">
        <v>329</v>
      </c>
      <c r="I86" s="235" t="s">
        <v>254</v>
      </c>
      <c r="J86" s="217">
        <v>75</v>
      </c>
      <c r="K86" s="112" t="s">
        <v>160</v>
      </c>
      <c r="M86" s="347" t="s">
        <v>49</v>
      </c>
      <c r="N86" s="266" t="s">
        <v>233</v>
      </c>
      <c r="O86" s="240" t="s">
        <v>175</v>
      </c>
      <c r="P86" s="154">
        <v>75</v>
      </c>
      <c r="Q86" s="112"/>
      <c r="R86" s="267"/>
      <c r="S86" s="347" t="s">
        <v>49</v>
      </c>
      <c r="T86" s="39" t="s">
        <v>235</v>
      </c>
      <c r="U86" s="144" t="s">
        <v>236</v>
      </c>
      <c r="V86" s="267">
        <v>1</v>
      </c>
      <c r="W86" s="112" t="s">
        <v>160</v>
      </c>
      <c r="Y86" s="336" t="s">
        <v>49</v>
      </c>
      <c r="Z86" s="150"/>
      <c r="AA86" s="150"/>
      <c r="AB86" s="150"/>
    </row>
    <row r="87" spans="1:29" ht="20.149999999999999" customHeight="1">
      <c r="A87" s="335"/>
      <c r="B87" s="19"/>
      <c r="C87" s="242" t="s">
        <v>130</v>
      </c>
      <c r="D87" s="202">
        <v>20</v>
      </c>
      <c r="E87" s="18" t="s">
        <v>160</v>
      </c>
      <c r="G87" s="335"/>
      <c r="H87" s="19"/>
      <c r="I87" s="155" t="s">
        <v>133</v>
      </c>
      <c r="J87" s="154">
        <v>25</v>
      </c>
      <c r="K87" s="115" t="s">
        <v>160</v>
      </c>
      <c r="M87" s="336"/>
      <c r="N87" s="268"/>
      <c r="O87" s="156" t="s">
        <v>234</v>
      </c>
      <c r="P87" s="154">
        <v>5</v>
      </c>
      <c r="Q87" s="115"/>
      <c r="R87" s="108"/>
      <c r="S87" s="336"/>
      <c r="T87" s="22"/>
      <c r="U87" s="20"/>
      <c r="V87" s="20"/>
      <c r="W87" s="115"/>
      <c r="Y87" s="336"/>
      <c r="Z87" s="22"/>
      <c r="AA87" s="20"/>
      <c r="AB87" s="16"/>
      <c r="AC87" s="6" t="s">
        <v>160</v>
      </c>
    </row>
    <row r="88" spans="1:29" ht="20.149999999999999" customHeight="1">
      <c r="A88" s="335"/>
      <c r="B88" s="19"/>
      <c r="C88" s="155" t="s">
        <v>71</v>
      </c>
      <c r="D88" s="154">
        <v>20</v>
      </c>
      <c r="E88" s="115" t="s">
        <v>160</v>
      </c>
      <c r="G88" s="335"/>
      <c r="H88" s="19"/>
      <c r="I88" s="233" t="s">
        <v>132</v>
      </c>
      <c r="J88" s="154">
        <v>10</v>
      </c>
      <c r="K88" s="117" t="s">
        <v>160</v>
      </c>
      <c r="M88" s="336"/>
      <c r="N88" s="268"/>
      <c r="O88" s="156" t="s">
        <v>189</v>
      </c>
      <c r="P88" s="154">
        <v>15</v>
      </c>
      <c r="Q88" s="115"/>
      <c r="R88" s="108"/>
      <c r="S88" s="336"/>
      <c r="T88" s="22"/>
      <c r="U88" s="20"/>
      <c r="V88" s="20"/>
      <c r="W88" s="115"/>
      <c r="Y88" s="336"/>
      <c r="Z88" s="20" t="s">
        <v>237</v>
      </c>
      <c r="AA88" s="20">
        <v>1</v>
      </c>
      <c r="AB88" s="9" t="s">
        <v>121</v>
      </c>
      <c r="AC88" s="18" t="s">
        <v>160</v>
      </c>
    </row>
    <row r="89" spans="1:29" ht="20.149999999999999" customHeight="1">
      <c r="A89" s="335"/>
      <c r="B89" s="19"/>
      <c r="C89" s="239" t="s">
        <v>72</v>
      </c>
      <c r="D89" s="204">
        <v>10</v>
      </c>
      <c r="E89" s="117" t="s">
        <v>160</v>
      </c>
      <c r="G89" s="335"/>
      <c r="H89" s="192"/>
      <c r="I89" s="233" t="s">
        <v>134</v>
      </c>
      <c r="J89" s="154"/>
      <c r="K89" s="117"/>
      <c r="M89" s="336"/>
      <c r="N89" s="268"/>
      <c r="O89" s="154" t="s">
        <v>174</v>
      </c>
      <c r="P89" s="154">
        <v>20</v>
      </c>
      <c r="Q89" s="115"/>
      <c r="R89" s="108"/>
      <c r="S89" s="336"/>
      <c r="T89" s="22"/>
      <c r="U89" s="20"/>
      <c r="V89" s="20"/>
      <c r="W89" s="158"/>
      <c r="Y89" s="335"/>
      <c r="Z89" s="19"/>
      <c r="AA89" s="20" t="s">
        <v>238</v>
      </c>
      <c r="AB89" s="16"/>
      <c r="AC89" s="117"/>
    </row>
    <row r="90" spans="1:29" ht="20.149999999999999" customHeight="1">
      <c r="A90" s="335"/>
      <c r="B90" s="19"/>
      <c r="C90" s="195" t="s">
        <v>73</v>
      </c>
      <c r="D90" s="195"/>
      <c r="E90" s="6"/>
      <c r="G90" s="335"/>
      <c r="H90" s="193"/>
      <c r="I90" s="233" t="s">
        <v>255</v>
      </c>
      <c r="J90" s="154"/>
      <c r="K90" s="6"/>
      <c r="M90" s="336"/>
      <c r="N90" s="268"/>
      <c r="O90" s="154" t="s">
        <v>198</v>
      </c>
      <c r="P90" s="154"/>
      <c r="Q90" s="115"/>
      <c r="R90" s="108"/>
      <c r="S90" s="336"/>
      <c r="T90" s="22"/>
      <c r="U90" s="20"/>
      <c r="V90" s="113"/>
      <c r="W90" s="115"/>
      <c r="Y90" s="335"/>
      <c r="Z90" s="19"/>
      <c r="AA90" s="20" t="s">
        <v>239</v>
      </c>
      <c r="AB90" s="16"/>
      <c r="AC90" s="6"/>
    </row>
    <row r="91" spans="1:29" ht="20.149999999999999" customHeight="1" thickBot="1">
      <c r="A91" s="335"/>
      <c r="B91" s="22"/>
      <c r="C91" s="195"/>
      <c r="D91" s="195"/>
      <c r="E91" s="6"/>
      <c r="G91" s="335"/>
      <c r="H91" s="194"/>
      <c r="I91" s="195"/>
      <c r="J91" s="195"/>
      <c r="K91" s="6"/>
      <c r="M91" s="336"/>
      <c r="N91" s="269"/>
      <c r="O91" s="270" t="s">
        <v>172</v>
      </c>
      <c r="P91" s="21"/>
      <c r="Q91" s="35"/>
      <c r="R91" s="108"/>
      <c r="S91" s="336"/>
      <c r="T91" s="22"/>
      <c r="U91" s="113"/>
      <c r="V91" s="113"/>
      <c r="W91" s="115"/>
      <c r="Y91" s="335"/>
      <c r="Z91" s="22"/>
      <c r="AA91" s="15"/>
      <c r="AB91" s="16"/>
      <c r="AC91" s="6"/>
    </row>
    <row r="92" spans="1:29" ht="20.149999999999999" customHeight="1">
      <c r="A92" s="335"/>
      <c r="B92" s="22"/>
      <c r="C92" s="177"/>
      <c r="D92" s="17"/>
      <c r="E92" s="6"/>
      <c r="G92" s="335"/>
      <c r="H92" s="22"/>
      <c r="I92" s="177"/>
      <c r="J92" s="17"/>
      <c r="K92" s="6"/>
      <c r="M92" s="335"/>
      <c r="N92" s="19"/>
      <c r="O92" s="177"/>
      <c r="P92" s="17"/>
      <c r="Q92" s="18"/>
      <c r="R92" s="142"/>
      <c r="S92" s="336"/>
      <c r="T92" s="22"/>
      <c r="U92" s="15"/>
      <c r="V92" s="16"/>
      <c r="W92" s="115"/>
      <c r="Y92" s="335"/>
      <c r="Z92" s="22"/>
      <c r="AA92" s="15"/>
      <c r="AB92" s="16"/>
      <c r="AC92" s="6"/>
    </row>
    <row r="93" spans="1:29" ht="20.149999999999999" customHeight="1" thickBot="1">
      <c r="A93" s="337"/>
      <c r="B93" s="34"/>
      <c r="C93" s="131"/>
      <c r="D93" s="21"/>
      <c r="E93" s="13"/>
      <c r="G93" s="337"/>
      <c r="H93" s="34"/>
      <c r="I93" s="131"/>
      <c r="J93" s="21"/>
      <c r="K93" s="13"/>
      <c r="M93" s="337"/>
      <c r="N93" s="34"/>
      <c r="O93" s="131"/>
      <c r="P93" s="21"/>
      <c r="Q93" s="13"/>
      <c r="R93" s="143"/>
      <c r="S93" s="348"/>
      <c r="T93" s="34"/>
      <c r="U93" s="131"/>
      <c r="V93" s="21"/>
      <c r="W93" s="35"/>
      <c r="Y93" s="337"/>
      <c r="Z93" s="34"/>
      <c r="AA93" s="131"/>
      <c r="AB93" s="21"/>
      <c r="AC93" s="13"/>
    </row>
    <row r="94" spans="1:29" ht="20.149999999999999" customHeight="1">
      <c r="A94" s="335" t="s">
        <v>58</v>
      </c>
      <c r="B94" s="129" t="s">
        <v>330</v>
      </c>
      <c r="C94" s="198" t="s">
        <v>165</v>
      </c>
      <c r="D94" s="198">
        <v>45</v>
      </c>
      <c r="E94" s="117" t="s">
        <v>160</v>
      </c>
      <c r="G94" s="335" t="s">
        <v>58</v>
      </c>
      <c r="H94" s="129" t="s">
        <v>331</v>
      </c>
      <c r="I94" s="123" t="s">
        <v>211</v>
      </c>
      <c r="J94" s="126">
        <v>25</v>
      </c>
      <c r="K94" s="117" t="s">
        <v>160</v>
      </c>
      <c r="M94" s="335" t="s">
        <v>58</v>
      </c>
      <c r="N94" s="129" t="s">
        <v>332</v>
      </c>
      <c r="O94" s="123" t="s">
        <v>157</v>
      </c>
      <c r="P94" s="126">
        <v>70</v>
      </c>
      <c r="Q94" s="117" t="s">
        <v>160</v>
      </c>
      <c r="S94" s="335" t="s">
        <v>58</v>
      </c>
      <c r="T94" s="129" t="s">
        <v>333</v>
      </c>
      <c r="U94" s="196" t="s">
        <v>252</v>
      </c>
      <c r="V94" s="196">
        <v>85</v>
      </c>
      <c r="W94" s="112" t="s">
        <v>160</v>
      </c>
      <c r="Y94" s="334" t="s">
        <v>58</v>
      </c>
      <c r="Z94" s="129" t="s">
        <v>231</v>
      </c>
      <c r="AA94" s="28" t="s">
        <v>231</v>
      </c>
      <c r="AB94" s="29">
        <v>1</v>
      </c>
      <c r="AC94" s="112"/>
    </row>
    <row r="95" spans="1:29" ht="20.149999999999999" customHeight="1">
      <c r="A95" s="335"/>
      <c r="B95" s="30"/>
      <c r="C95" s="196" t="s">
        <v>167</v>
      </c>
      <c r="D95" s="196">
        <v>30</v>
      </c>
      <c r="E95" s="18" t="s">
        <v>160</v>
      </c>
      <c r="G95" s="335"/>
      <c r="H95" s="30" t="s">
        <v>275</v>
      </c>
      <c r="I95" s="220" t="s">
        <v>389</v>
      </c>
      <c r="J95" s="220">
        <v>20</v>
      </c>
      <c r="K95" s="115" t="s">
        <v>160</v>
      </c>
      <c r="M95" s="335"/>
      <c r="N95" s="30"/>
      <c r="O95" s="14" t="s">
        <v>158</v>
      </c>
      <c r="P95" s="30">
        <v>5</v>
      </c>
      <c r="Q95" s="115" t="s">
        <v>160</v>
      </c>
      <c r="S95" s="335"/>
      <c r="T95" s="30"/>
      <c r="U95" s="221" t="s">
        <v>131</v>
      </c>
      <c r="V95" s="196">
        <v>10</v>
      </c>
      <c r="W95" s="115" t="s">
        <v>160</v>
      </c>
      <c r="Y95" s="335"/>
      <c r="Z95" s="129"/>
      <c r="AA95" s="9"/>
      <c r="AB95" s="30"/>
      <c r="AC95" s="115"/>
    </row>
    <row r="96" spans="1:29" ht="20.149999999999999" customHeight="1">
      <c r="A96" s="335"/>
      <c r="B96" s="30"/>
      <c r="C96" s="196" t="s">
        <v>168</v>
      </c>
      <c r="D96" s="196">
        <v>5</v>
      </c>
      <c r="E96" s="6" t="s">
        <v>160</v>
      </c>
      <c r="G96" s="335"/>
      <c r="H96" s="30"/>
      <c r="I96" s="220" t="s">
        <v>116</v>
      </c>
      <c r="J96" s="220">
        <v>15</v>
      </c>
      <c r="K96" s="115" t="s">
        <v>160</v>
      </c>
      <c r="M96" s="335"/>
      <c r="N96" s="30"/>
      <c r="O96" s="14" t="s">
        <v>159</v>
      </c>
      <c r="P96" s="30"/>
      <c r="Q96" s="115"/>
      <c r="S96" s="335"/>
      <c r="T96" s="30"/>
      <c r="U96" s="221" t="s">
        <v>270</v>
      </c>
      <c r="V96" s="196">
        <v>10</v>
      </c>
      <c r="W96" s="115" t="s">
        <v>160</v>
      </c>
      <c r="Y96" s="335"/>
      <c r="Z96" s="30"/>
      <c r="AA96" s="9"/>
      <c r="AB96" s="30"/>
      <c r="AC96" s="115"/>
    </row>
    <row r="97" spans="1:29" ht="20.149999999999999" customHeight="1">
      <c r="A97" s="335"/>
      <c r="B97" s="30"/>
      <c r="C97" s="9"/>
      <c r="D97" s="30"/>
      <c r="E97" s="6"/>
      <c r="G97" s="335"/>
      <c r="H97" s="30"/>
      <c r="I97" s="220" t="s">
        <v>210</v>
      </c>
      <c r="J97" s="220">
        <v>20</v>
      </c>
      <c r="K97" s="6"/>
      <c r="M97" s="335"/>
      <c r="N97" s="30"/>
      <c r="O97" s="9" t="s">
        <v>129</v>
      </c>
      <c r="P97" s="30">
        <v>5</v>
      </c>
      <c r="Q97" s="6" t="s">
        <v>160</v>
      </c>
      <c r="S97" s="335"/>
      <c r="T97" s="30"/>
      <c r="U97" s="33" t="s">
        <v>253</v>
      </c>
      <c r="V97" s="30"/>
      <c r="W97" s="6"/>
      <c r="Y97" s="335"/>
      <c r="Z97" s="30"/>
      <c r="AA97" s="218"/>
      <c r="AB97" s="113"/>
      <c r="AC97" s="6"/>
    </row>
    <row r="98" spans="1:29" ht="20.149999999999999" customHeight="1">
      <c r="A98" s="335"/>
      <c r="B98" s="30"/>
      <c r="C98" s="9"/>
      <c r="D98" s="30"/>
      <c r="E98" s="6"/>
      <c r="G98" s="335"/>
      <c r="H98" s="30"/>
      <c r="I98" s="9" t="s">
        <v>271</v>
      </c>
      <c r="J98" s="30"/>
      <c r="K98" s="6"/>
      <c r="M98" s="335"/>
      <c r="N98" s="30"/>
      <c r="O98" s="9" t="s">
        <v>216</v>
      </c>
      <c r="P98" s="30">
        <v>5</v>
      </c>
      <c r="Q98" s="6"/>
      <c r="S98" s="335"/>
      <c r="T98" s="30"/>
      <c r="U98" s="129"/>
      <c r="V98" s="30"/>
      <c r="W98" s="6"/>
      <c r="Y98" s="335"/>
      <c r="Z98" s="30"/>
      <c r="AA98" s="9"/>
      <c r="AB98" s="30"/>
      <c r="AC98" s="6"/>
    </row>
    <row r="99" spans="1:29" ht="20.149999999999999" customHeight="1">
      <c r="A99" s="335"/>
      <c r="B99" s="30"/>
      <c r="C99" s="9"/>
      <c r="D99" s="30"/>
      <c r="E99" s="6"/>
      <c r="G99" s="335"/>
      <c r="H99" s="30"/>
      <c r="I99" s="9" t="s">
        <v>272</v>
      </c>
      <c r="J99" s="30"/>
      <c r="K99" s="6"/>
      <c r="M99" s="335"/>
      <c r="N99" s="30"/>
      <c r="O99" s="9" t="s">
        <v>198</v>
      </c>
      <c r="P99" s="30"/>
      <c r="Q99" s="6"/>
      <c r="S99" s="335"/>
      <c r="T99" s="30"/>
      <c r="U99" s="9"/>
      <c r="V99" s="30"/>
      <c r="W99" s="6"/>
      <c r="Y99" s="335"/>
      <c r="Z99" s="30"/>
      <c r="AA99" s="9"/>
      <c r="AB99" s="30"/>
      <c r="AC99" s="6"/>
    </row>
    <row r="100" spans="1:29" ht="20.149999999999999" customHeight="1">
      <c r="A100" s="335"/>
      <c r="B100" s="16"/>
      <c r="C100" s="31"/>
      <c r="D100" s="30"/>
      <c r="E100" s="6"/>
      <c r="G100" s="335"/>
      <c r="H100" s="16"/>
      <c r="I100" s="31"/>
      <c r="J100" s="30"/>
      <c r="K100" s="6"/>
      <c r="M100" s="335"/>
      <c r="N100" s="16"/>
      <c r="O100" s="31"/>
      <c r="P100" s="30"/>
      <c r="Q100" s="6"/>
      <c r="S100" s="335"/>
      <c r="T100" s="16"/>
      <c r="U100" s="31"/>
      <c r="V100" s="30"/>
      <c r="W100" s="6"/>
      <c r="Y100" s="335"/>
      <c r="Z100" s="16"/>
      <c r="AA100" s="31"/>
      <c r="AB100" s="30"/>
      <c r="AC100" s="6"/>
    </row>
    <row r="101" spans="1:29" ht="20.149999999999999" customHeight="1" thickBot="1">
      <c r="A101" s="337"/>
      <c r="B101" s="34"/>
      <c r="C101" s="12"/>
      <c r="D101" s="26"/>
      <c r="E101" s="35"/>
      <c r="G101" s="337"/>
      <c r="H101" s="34"/>
      <c r="I101" s="12"/>
      <c r="J101" s="26"/>
      <c r="K101" s="35"/>
      <c r="M101" s="337"/>
      <c r="N101" s="34"/>
      <c r="O101" s="12"/>
      <c r="P101" s="26"/>
      <c r="Q101" s="35"/>
      <c r="S101" s="337"/>
      <c r="T101" s="34"/>
      <c r="U101" s="12"/>
      <c r="V101" s="26"/>
      <c r="W101" s="35"/>
      <c r="Y101" s="337"/>
      <c r="Z101" s="34"/>
      <c r="AA101" s="12"/>
      <c r="AB101" s="26"/>
      <c r="AC101" s="35"/>
    </row>
    <row r="102" spans="1:29" ht="20.149999999999999" customHeight="1">
      <c r="A102" s="334" t="s">
        <v>51</v>
      </c>
      <c r="B102" s="32" t="s">
        <v>310</v>
      </c>
      <c r="C102" s="36" t="s">
        <v>145</v>
      </c>
      <c r="D102" s="17">
        <v>72</v>
      </c>
      <c r="E102" s="6" t="s">
        <v>160</v>
      </c>
      <c r="G102" s="334" t="s">
        <v>51</v>
      </c>
      <c r="H102" s="32" t="s">
        <v>334</v>
      </c>
      <c r="I102" s="36" t="s">
        <v>156</v>
      </c>
      <c r="J102" s="17">
        <v>72</v>
      </c>
      <c r="K102" s="6" t="s">
        <v>160</v>
      </c>
      <c r="M102" s="334" t="s">
        <v>51</v>
      </c>
      <c r="N102" s="32" t="s">
        <v>335</v>
      </c>
      <c r="O102" s="36" t="s">
        <v>283</v>
      </c>
      <c r="P102" s="17">
        <v>72</v>
      </c>
      <c r="Q102" s="6" t="s">
        <v>160</v>
      </c>
      <c r="S102" s="334" t="s">
        <v>51</v>
      </c>
      <c r="T102" s="133" t="s">
        <v>336</v>
      </c>
      <c r="U102" s="36" t="s">
        <v>155</v>
      </c>
      <c r="V102" s="17">
        <v>72</v>
      </c>
      <c r="W102" s="6" t="s">
        <v>160</v>
      </c>
      <c r="Y102" s="334" t="s">
        <v>51</v>
      </c>
      <c r="Z102" s="133" t="s">
        <v>284</v>
      </c>
      <c r="AA102" s="36" t="s">
        <v>263</v>
      </c>
      <c r="AB102" s="17">
        <v>72</v>
      </c>
      <c r="AC102" s="6" t="s">
        <v>160</v>
      </c>
    </row>
    <row r="103" spans="1:29" ht="20.149999999999999" customHeight="1">
      <c r="A103" s="335"/>
      <c r="B103" s="37"/>
      <c r="C103" s="33" t="s">
        <v>143</v>
      </c>
      <c r="D103" s="33"/>
      <c r="E103" s="6"/>
      <c r="G103" s="335"/>
      <c r="H103" s="37"/>
      <c r="I103" s="33" t="s">
        <v>143</v>
      </c>
      <c r="J103" s="16"/>
      <c r="K103" s="6"/>
      <c r="M103" s="335"/>
      <c r="N103" s="37"/>
      <c r="O103" s="33" t="s">
        <v>143</v>
      </c>
      <c r="P103" s="16"/>
      <c r="Q103" s="6"/>
      <c r="S103" s="335"/>
      <c r="T103" s="37"/>
      <c r="U103" s="33" t="s">
        <v>143</v>
      </c>
      <c r="V103" s="16"/>
      <c r="W103" s="6"/>
      <c r="Y103" s="335"/>
      <c r="Z103" s="37"/>
      <c r="AA103" s="33" t="s">
        <v>143</v>
      </c>
      <c r="AB103" s="16"/>
      <c r="AC103" s="6"/>
    </row>
    <row r="104" spans="1:29" ht="20.149999999999999" customHeight="1">
      <c r="A104" s="335"/>
      <c r="B104" s="7"/>
      <c r="C104" s="8"/>
      <c r="D104" s="9"/>
      <c r="E104" s="6"/>
      <c r="G104" s="335"/>
      <c r="H104" s="7"/>
      <c r="I104" s="8"/>
      <c r="J104" s="9"/>
      <c r="K104" s="6"/>
      <c r="M104" s="335"/>
      <c r="N104" s="7"/>
      <c r="O104" s="8"/>
      <c r="P104" s="9"/>
      <c r="Q104" s="6"/>
      <c r="S104" s="335"/>
      <c r="T104" s="7"/>
      <c r="U104" s="8"/>
      <c r="V104" s="9"/>
      <c r="W104" s="6"/>
      <c r="Y104" s="335"/>
      <c r="Z104" s="7"/>
      <c r="AA104" s="8"/>
      <c r="AB104" s="9"/>
      <c r="AC104" s="6"/>
    </row>
    <row r="105" spans="1:29" ht="20.149999999999999" customHeight="1">
      <c r="A105" s="335"/>
      <c r="B105" s="7"/>
      <c r="C105" s="8"/>
      <c r="D105" s="9"/>
      <c r="E105" s="6"/>
      <c r="G105" s="335"/>
      <c r="H105" s="7"/>
      <c r="I105" s="8"/>
      <c r="J105" s="9"/>
      <c r="K105" s="6"/>
      <c r="M105" s="335"/>
      <c r="N105" s="7"/>
      <c r="O105" s="8"/>
      <c r="P105" s="9"/>
      <c r="Q105" s="6"/>
      <c r="S105" s="335"/>
      <c r="T105" s="7"/>
      <c r="U105" s="8"/>
      <c r="V105" s="9"/>
      <c r="W105" s="6"/>
      <c r="Y105" s="335"/>
      <c r="Z105" s="7"/>
      <c r="AA105" s="8"/>
      <c r="AB105" s="9"/>
      <c r="AC105" s="6"/>
    </row>
    <row r="106" spans="1:29" ht="20.149999999999999" customHeight="1">
      <c r="A106" s="335"/>
      <c r="B106" s="7"/>
      <c r="C106" s="8"/>
      <c r="D106" s="9"/>
      <c r="E106" s="6"/>
      <c r="G106" s="335"/>
      <c r="H106" s="7"/>
      <c r="I106" s="8"/>
      <c r="J106" s="9"/>
      <c r="K106" s="6"/>
      <c r="M106" s="335"/>
      <c r="N106" s="7"/>
      <c r="O106" s="8"/>
      <c r="P106" s="9"/>
      <c r="Q106" s="6"/>
      <c r="S106" s="335"/>
      <c r="T106" s="7"/>
      <c r="U106" s="8"/>
      <c r="V106" s="9"/>
      <c r="W106" s="6"/>
      <c r="Y106" s="335"/>
      <c r="Z106" s="7"/>
      <c r="AA106" s="8"/>
      <c r="AB106" s="9"/>
      <c r="AC106" s="6"/>
    </row>
    <row r="107" spans="1:29" ht="20.149999999999999" customHeight="1" thickBot="1">
      <c r="A107" s="335"/>
      <c r="B107" s="7"/>
      <c r="C107" s="8"/>
      <c r="D107" s="9"/>
      <c r="E107" s="6"/>
      <c r="G107" s="335"/>
      <c r="H107" s="10"/>
      <c r="I107" s="11"/>
      <c r="J107" s="12"/>
      <c r="K107" s="35"/>
      <c r="M107" s="335"/>
      <c r="N107" s="10"/>
      <c r="O107" s="11"/>
      <c r="P107" s="12"/>
      <c r="Q107" s="35"/>
      <c r="S107" s="337"/>
      <c r="T107" s="10"/>
      <c r="U107" s="11"/>
      <c r="V107" s="12"/>
      <c r="W107" s="13"/>
      <c r="Y107" s="337"/>
      <c r="Z107" s="10"/>
      <c r="AA107" s="11"/>
      <c r="AB107" s="12"/>
      <c r="AC107" s="13"/>
    </row>
    <row r="108" spans="1:29" ht="20.149999999999999" customHeight="1">
      <c r="A108" s="334" t="s">
        <v>52</v>
      </c>
      <c r="B108" s="38" t="s">
        <v>217</v>
      </c>
      <c r="C108" s="168" t="s">
        <v>218</v>
      </c>
      <c r="D108" s="154">
        <v>30</v>
      </c>
      <c r="E108" s="6" t="s">
        <v>160</v>
      </c>
      <c r="G108" s="334" t="s">
        <v>52</v>
      </c>
      <c r="H108" s="109" t="s">
        <v>215</v>
      </c>
      <c r="I108" s="153" t="s">
        <v>212</v>
      </c>
      <c r="J108" s="154">
        <v>15</v>
      </c>
      <c r="K108" s="18"/>
      <c r="M108" s="334" t="s">
        <v>52</v>
      </c>
      <c r="N108" s="109" t="s">
        <v>337</v>
      </c>
      <c r="O108" s="216" t="s">
        <v>137</v>
      </c>
      <c r="P108" s="217"/>
      <c r="Q108" s="18"/>
      <c r="S108" s="336" t="s">
        <v>52</v>
      </c>
      <c r="T108" s="38" t="s">
        <v>338</v>
      </c>
      <c r="U108" s="224" t="s">
        <v>135</v>
      </c>
      <c r="V108" s="16">
        <v>5</v>
      </c>
      <c r="W108" s="6" t="s">
        <v>160</v>
      </c>
      <c r="Y108" s="347" t="s">
        <v>52</v>
      </c>
      <c r="Z108" s="38"/>
      <c r="AA108" s="153"/>
      <c r="AB108" s="154"/>
      <c r="AC108" s="6"/>
    </row>
    <row r="109" spans="1:29" ht="20.149999999999999" customHeight="1">
      <c r="A109" s="335"/>
      <c r="B109" s="41"/>
      <c r="C109" s="168"/>
      <c r="D109" s="154"/>
      <c r="E109" s="6" t="s">
        <v>160</v>
      </c>
      <c r="G109" s="335"/>
      <c r="H109" s="41"/>
      <c r="I109" s="168" t="s">
        <v>213</v>
      </c>
      <c r="J109" s="154">
        <v>8</v>
      </c>
      <c r="K109" s="6" t="s">
        <v>160</v>
      </c>
      <c r="M109" s="335"/>
      <c r="N109" s="41"/>
      <c r="O109" s="168" t="s">
        <v>105</v>
      </c>
      <c r="P109" s="154">
        <v>5</v>
      </c>
      <c r="Q109" s="6" t="s">
        <v>160</v>
      </c>
      <c r="S109" s="335"/>
      <c r="T109" s="30"/>
      <c r="U109" s="225" t="s">
        <v>136</v>
      </c>
      <c r="V109" s="17"/>
      <c r="W109" s="6"/>
      <c r="Y109" s="336"/>
      <c r="Z109" s="7"/>
      <c r="AA109" s="168"/>
      <c r="AB109" s="154"/>
      <c r="AC109" s="115"/>
    </row>
    <row r="110" spans="1:29" ht="20.149999999999999" customHeight="1">
      <c r="A110" s="335"/>
      <c r="B110" s="7"/>
      <c r="C110" s="153"/>
      <c r="D110" s="154"/>
      <c r="E110" s="6"/>
      <c r="G110" s="335"/>
      <c r="H110" s="7"/>
      <c r="I110" s="43" t="s">
        <v>214</v>
      </c>
      <c r="J110" s="9"/>
      <c r="K110" s="6" t="s">
        <v>160</v>
      </c>
      <c r="M110" s="335"/>
      <c r="N110" s="7"/>
      <c r="O110" s="226" t="s">
        <v>138</v>
      </c>
      <c r="P110" s="227">
        <v>5</v>
      </c>
      <c r="Q110" s="115" t="s">
        <v>160</v>
      </c>
      <c r="S110" s="335"/>
      <c r="T110" s="7"/>
      <c r="U110" s="8"/>
      <c r="V110" s="7"/>
      <c r="W110" s="6"/>
      <c r="X110" s="124"/>
      <c r="Y110" s="336"/>
      <c r="Z110" s="9"/>
      <c r="AA110" s="168"/>
      <c r="AB110" s="154"/>
      <c r="AC110" s="6"/>
    </row>
    <row r="111" spans="1:29" ht="20.149999999999999" customHeight="1">
      <c r="A111" s="335"/>
      <c r="B111" s="7"/>
      <c r="C111" s="8"/>
      <c r="D111" s="9"/>
      <c r="E111" s="6"/>
      <c r="G111" s="335"/>
      <c r="H111" s="7"/>
      <c r="I111" s="8" t="s">
        <v>259</v>
      </c>
      <c r="J111" s="9">
        <v>10</v>
      </c>
      <c r="K111" s="6"/>
      <c r="M111" s="335"/>
      <c r="N111" s="7"/>
      <c r="O111" s="226"/>
      <c r="P111" s="227"/>
      <c r="Q111" s="18"/>
      <c r="S111" s="335"/>
      <c r="T111" s="7"/>
      <c r="U111" s="8"/>
      <c r="V111" s="7"/>
      <c r="W111" s="6"/>
      <c r="Y111" s="336"/>
      <c r="Z111" s="113"/>
      <c r="AA111" s="42"/>
      <c r="AB111" s="16"/>
      <c r="AC111" s="115"/>
    </row>
    <row r="112" spans="1:29" ht="20.149999999999999" customHeight="1" thickBot="1">
      <c r="A112" s="337"/>
      <c r="B112" s="10"/>
      <c r="C112" s="11"/>
      <c r="D112" s="12"/>
      <c r="E112" s="13"/>
      <c r="G112" s="337"/>
      <c r="H112" s="10"/>
      <c r="I112" s="11"/>
      <c r="J112" s="12"/>
      <c r="K112" s="13"/>
      <c r="M112" s="337"/>
      <c r="N112" s="10"/>
      <c r="O112" s="223"/>
      <c r="P112" s="196"/>
      <c r="Q112" s="13"/>
      <c r="S112" s="337"/>
      <c r="T112" s="10"/>
      <c r="U112" s="11"/>
      <c r="V112" s="10"/>
      <c r="W112" s="13"/>
      <c r="Y112" s="348"/>
      <c r="Z112" s="113"/>
      <c r="AA112" s="113"/>
      <c r="AB112" s="113"/>
      <c r="AC112" s="113"/>
    </row>
    <row r="113" spans="1:29" ht="20.149999999999999" customHeight="1" thickBot="1">
      <c r="A113" s="44"/>
      <c r="B113" s="45"/>
      <c r="C113" s="46"/>
      <c r="D113" s="47"/>
      <c r="E113" s="48"/>
      <c r="G113" s="44"/>
      <c r="H113" s="45"/>
      <c r="I113" s="46"/>
      <c r="J113" s="47"/>
      <c r="K113" s="48"/>
      <c r="M113" s="44"/>
      <c r="N113" s="45"/>
      <c r="O113" s="46"/>
      <c r="P113" s="47"/>
      <c r="Q113" s="48"/>
      <c r="S113" s="141"/>
      <c r="T113" s="122"/>
      <c r="U113" s="43"/>
      <c r="V113" s="122"/>
      <c r="W113" s="43"/>
      <c r="Y113" s="44"/>
      <c r="Z113" s="145"/>
      <c r="AA113" s="146"/>
      <c r="AB113" s="147"/>
      <c r="AC113" s="148"/>
    </row>
    <row r="114" spans="1:29" ht="20.149999999999999" customHeight="1" thickBot="1">
      <c r="A114" s="351">
        <v>45313</v>
      </c>
      <c r="B114" s="351"/>
      <c r="C114" s="351"/>
      <c r="D114" s="352">
        <v>42415</v>
      </c>
      <c r="E114" s="352"/>
      <c r="G114" s="353">
        <v>45314</v>
      </c>
      <c r="H114" s="353"/>
      <c r="I114" s="353"/>
      <c r="J114" s="354">
        <v>45314</v>
      </c>
      <c r="K114" s="354"/>
      <c r="M114" s="351">
        <v>45315</v>
      </c>
      <c r="N114" s="351"/>
      <c r="O114" s="351"/>
      <c r="P114" s="352">
        <v>45315</v>
      </c>
      <c r="Q114" s="352"/>
      <c r="S114" s="351">
        <v>45316</v>
      </c>
      <c r="T114" s="351"/>
      <c r="U114" s="351"/>
      <c r="V114" s="352">
        <v>45316</v>
      </c>
      <c r="W114" s="352"/>
      <c r="Y114" s="345">
        <v>45317</v>
      </c>
      <c r="Z114" s="345"/>
      <c r="AA114" s="345"/>
      <c r="AB114" s="333" t="s">
        <v>53</v>
      </c>
      <c r="AC114" s="333"/>
    </row>
    <row r="115" spans="1:29" ht="20.149999999999999" customHeight="1">
      <c r="A115" s="334" t="s">
        <v>54</v>
      </c>
      <c r="B115" s="1">
        <v>0</v>
      </c>
      <c r="C115" s="1"/>
      <c r="D115" s="2"/>
      <c r="E115" s="3"/>
      <c r="G115" s="355" t="s">
        <v>54</v>
      </c>
      <c r="H115" s="4">
        <v>0</v>
      </c>
      <c r="I115" s="4"/>
      <c r="J115" s="5"/>
      <c r="K115" s="115"/>
      <c r="M115" s="334" t="s">
        <v>54</v>
      </c>
      <c r="N115" s="1">
        <v>0</v>
      </c>
      <c r="O115" s="1"/>
      <c r="P115" s="2"/>
      <c r="Q115" s="112"/>
      <c r="S115" s="334" t="s">
        <v>54</v>
      </c>
      <c r="T115" s="1">
        <v>0</v>
      </c>
      <c r="U115" s="1"/>
      <c r="V115" s="2"/>
      <c r="W115" s="112"/>
      <c r="Y115" s="334" t="s">
        <v>54</v>
      </c>
      <c r="Z115" s="1">
        <v>0</v>
      </c>
      <c r="AA115" s="150"/>
      <c r="AB115" s="150"/>
      <c r="AC115" s="3"/>
    </row>
    <row r="116" spans="1:29" ht="20.149999999999999" customHeight="1">
      <c r="A116" s="335"/>
      <c r="B116" s="4"/>
      <c r="C116" s="4"/>
      <c r="D116" s="5"/>
      <c r="E116" s="6"/>
      <c r="G116" s="335"/>
      <c r="H116" s="4"/>
      <c r="I116" s="4"/>
      <c r="J116" s="9"/>
      <c r="K116" s="18"/>
      <c r="M116" s="335"/>
      <c r="N116" s="4"/>
      <c r="O116" s="4"/>
      <c r="P116" s="9"/>
      <c r="Q116" s="18"/>
      <c r="S116" s="335"/>
      <c r="T116" s="4"/>
      <c r="U116" s="4"/>
      <c r="V116" s="9"/>
      <c r="W116" s="18"/>
      <c r="Y116" s="335"/>
      <c r="Z116" s="4"/>
      <c r="AA116" s="113"/>
      <c r="AB116" s="113"/>
      <c r="AC116" s="6"/>
    </row>
    <row r="117" spans="1:29" ht="20.149999999999999" customHeight="1">
      <c r="A117" s="335"/>
      <c r="B117" s="93"/>
      <c r="C117" s="94"/>
      <c r="D117" s="5"/>
      <c r="E117" s="6"/>
      <c r="G117" s="335"/>
      <c r="H117" s="93"/>
      <c r="I117" s="94"/>
      <c r="J117" s="5"/>
      <c r="K117" s="6"/>
      <c r="M117" s="335"/>
      <c r="N117" s="93"/>
      <c r="O117" s="94"/>
      <c r="P117" s="5"/>
      <c r="Q117" s="18"/>
      <c r="S117" s="335"/>
      <c r="T117" s="93"/>
      <c r="U117" s="94"/>
      <c r="V117" s="5"/>
      <c r="W117" s="6"/>
      <c r="Y117" s="335"/>
      <c r="Z117" s="93"/>
      <c r="AA117" s="94"/>
      <c r="AB117" s="5"/>
      <c r="AC117" s="6"/>
    </row>
    <row r="118" spans="1:29" ht="20.149999999999999" customHeight="1">
      <c r="A118" s="335"/>
      <c r="B118" s="93"/>
      <c r="C118" s="94"/>
      <c r="D118" s="5"/>
      <c r="E118" s="6"/>
      <c r="G118" s="335"/>
      <c r="H118" s="93"/>
      <c r="I118" s="94"/>
      <c r="J118" s="5"/>
      <c r="K118" s="6"/>
      <c r="M118" s="335"/>
      <c r="N118" s="93"/>
      <c r="O118" s="94"/>
      <c r="P118" s="5"/>
      <c r="Q118" s="6"/>
      <c r="S118" s="335"/>
      <c r="T118" s="93"/>
      <c r="U118" s="94"/>
      <c r="V118" s="5"/>
      <c r="W118" s="6"/>
      <c r="Y118" s="335"/>
      <c r="Z118" s="93"/>
      <c r="AA118" s="94"/>
      <c r="AB118" s="5"/>
      <c r="AC118" s="115"/>
    </row>
    <row r="119" spans="1:29" ht="20.149999999999999" customHeight="1">
      <c r="A119" s="335"/>
      <c r="B119" s="93"/>
      <c r="C119" s="8"/>
      <c r="D119" s="9"/>
      <c r="E119" s="6"/>
      <c r="G119" s="335"/>
      <c r="H119" s="93"/>
      <c r="I119" s="8"/>
      <c r="J119" s="9"/>
      <c r="K119" s="6"/>
      <c r="M119" s="335"/>
      <c r="N119" s="93"/>
      <c r="O119" s="94"/>
      <c r="P119" s="5"/>
      <c r="Q119" s="6"/>
      <c r="S119" s="335"/>
      <c r="T119" s="93"/>
      <c r="U119" s="94"/>
      <c r="V119" s="5"/>
      <c r="W119" s="6"/>
      <c r="Y119" s="335"/>
      <c r="Z119" s="93"/>
      <c r="AA119" s="8"/>
      <c r="AB119" s="5"/>
      <c r="AC119" s="115"/>
    </row>
    <row r="120" spans="1:29" ht="20.149999999999999" customHeight="1">
      <c r="A120" s="335"/>
      <c r="B120" s="7"/>
      <c r="C120" s="8"/>
      <c r="D120" s="9"/>
      <c r="E120" s="6"/>
      <c r="G120" s="335"/>
      <c r="H120" s="7"/>
      <c r="I120" s="8"/>
      <c r="J120" s="9"/>
      <c r="K120" s="6"/>
      <c r="M120" s="335"/>
      <c r="N120" s="7"/>
      <c r="O120" s="8"/>
      <c r="P120" s="9"/>
      <c r="Q120" s="6"/>
      <c r="S120" s="335"/>
      <c r="T120" s="7"/>
      <c r="U120" s="8"/>
      <c r="V120" s="9"/>
      <c r="W120" s="6"/>
      <c r="Y120" s="335"/>
      <c r="Z120" s="7"/>
      <c r="AA120" s="94"/>
      <c r="AB120" s="9"/>
      <c r="AC120" s="115"/>
    </row>
    <row r="121" spans="1:29" ht="20.149999999999999" customHeight="1">
      <c r="A121" s="335"/>
      <c r="B121" s="7"/>
      <c r="C121" s="8"/>
      <c r="D121" s="9"/>
      <c r="E121" s="6"/>
      <c r="G121" s="335"/>
      <c r="H121" s="7"/>
      <c r="I121" s="8"/>
      <c r="J121" s="9"/>
      <c r="K121" s="6"/>
      <c r="M121" s="335"/>
      <c r="N121" s="7"/>
      <c r="O121" s="8"/>
      <c r="P121" s="9"/>
      <c r="Q121" s="6"/>
      <c r="S121" s="335"/>
      <c r="T121" s="7"/>
      <c r="U121" s="8"/>
      <c r="V121" s="9"/>
      <c r="W121" s="6"/>
      <c r="Y121" s="335"/>
      <c r="Z121" s="7"/>
      <c r="AA121" s="94"/>
      <c r="AB121" s="9"/>
      <c r="AC121" s="18"/>
    </row>
    <row r="122" spans="1:29" ht="20.149999999999999" customHeight="1" thickBot="1">
      <c r="A122" s="337"/>
      <c r="B122" s="10"/>
      <c r="C122" s="11"/>
      <c r="D122" s="12"/>
      <c r="E122" s="13"/>
      <c r="G122" s="335"/>
      <c r="H122" s="139"/>
      <c r="I122" s="116"/>
      <c r="J122" s="140"/>
      <c r="K122" s="95"/>
      <c r="M122" s="337"/>
      <c r="N122" s="10"/>
      <c r="O122" s="11"/>
      <c r="P122" s="12"/>
      <c r="Q122" s="13"/>
      <c r="S122" s="337"/>
      <c r="T122" s="10"/>
      <c r="U122" s="11"/>
      <c r="V122" s="12"/>
      <c r="W122" s="13"/>
      <c r="Y122" s="337"/>
      <c r="Z122" s="10"/>
      <c r="AA122" s="11"/>
      <c r="AB122" s="12"/>
      <c r="AC122" s="13"/>
    </row>
    <row r="123" spans="1:29" ht="20.149999999999999" customHeight="1">
      <c r="A123" s="347" t="s">
        <v>59</v>
      </c>
      <c r="B123" s="39">
        <v>0</v>
      </c>
      <c r="C123" s="170"/>
      <c r="D123" s="40"/>
      <c r="E123" s="112"/>
      <c r="G123" s="347" t="s">
        <v>59</v>
      </c>
      <c r="H123" s="39">
        <v>0</v>
      </c>
      <c r="I123" s="144"/>
      <c r="J123" s="40"/>
      <c r="K123" s="3"/>
      <c r="M123" s="334" t="s">
        <v>59</v>
      </c>
      <c r="N123" s="14">
        <v>0</v>
      </c>
      <c r="O123" s="15"/>
      <c r="P123" s="16"/>
      <c r="Q123" s="112"/>
      <c r="S123" s="334" t="s">
        <v>59</v>
      </c>
      <c r="T123" s="39">
        <v>0</v>
      </c>
      <c r="U123" s="170"/>
      <c r="V123" s="40"/>
      <c r="W123" s="3"/>
      <c r="Y123" s="334" t="s">
        <v>59</v>
      </c>
      <c r="Z123" s="39">
        <v>0</v>
      </c>
      <c r="AA123" s="170"/>
      <c r="AB123" s="40"/>
      <c r="AC123" s="112"/>
    </row>
    <row r="124" spans="1:29" ht="20.149999999999999" customHeight="1">
      <c r="A124" s="336"/>
      <c r="B124" s="22"/>
      <c r="C124" s="15"/>
      <c r="D124" s="15"/>
      <c r="E124" s="117"/>
      <c r="G124" s="336"/>
      <c r="H124" s="22"/>
      <c r="I124" s="20"/>
      <c r="J124" s="16"/>
      <c r="K124" s="6"/>
      <c r="M124" s="335"/>
      <c r="N124" s="19"/>
      <c r="O124" s="20"/>
      <c r="P124" s="16"/>
      <c r="Q124" s="115"/>
      <c r="S124" s="335"/>
      <c r="T124" s="19"/>
      <c r="U124" s="20"/>
      <c r="V124" s="16"/>
      <c r="W124" s="6"/>
      <c r="Y124" s="335"/>
      <c r="Z124" s="19"/>
      <c r="AA124" s="20"/>
      <c r="AB124" s="16"/>
      <c r="AC124" s="115"/>
    </row>
    <row r="125" spans="1:29" ht="20.149999999999999" customHeight="1">
      <c r="A125" s="336"/>
      <c r="B125" s="22"/>
      <c r="C125" s="15"/>
      <c r="D125" s="15"/>
      <c r="E125" s="115"/>
      <c r="G125" s="336"/>
      <c r="H125" s="22"/>
      <c r="I125" s="20"/>
      <c r="J125" s="16"/>
      <c r="K125" s="6"/>
      <c r="M125" s="335"/>
      <c r="N125" s="19"/>
      <c r="O125" s="20"/>
      <c r="P125" s="16"/>
      <c r="Q125" s="115"/>
      <c r="S125" s="335"/>
      <c r="T125" s="19"/>
      <c r="U125" s="20"/>
      <c r="V125" s="16"/>
      <c r="W125" s="6"/>
      <c r="Y125" s="335"/>
      <c r="Z125" s="19"/>
      <c r="AA125" s="20"/>
      <c r="AB125" s="16"/>
      <c r="AC125" s="115"/>
    </row>
    <row r="126" spans="1:29" ht="20.149999999999999" customHeight="1">
      <c r="A126" s="336"/>
      <c r="B126" s="22"/>
      <c r="C126" s="15"/>
      <c r="D126" s="15"/>
      <c r="E126" s="115"/>
      <c r="G126" s="336"/>
      <c r="H126" s="22"/>
      <c r="I126" s="271"/>
      <c r="J126" s="16"/>
      <c r="K126" s="6"/>
      <c r="M126" s="335"/>
      <c r="N126" s="19"/>
      <c r="O126" s="20"/>
      <c r="P126" s="16"/>
      <c r="Q126" s="117"/>
      <c r="S126" s="335"/>
      <c r="T126" s="19"/>
      <c r="U126" s="20"/>
      <c r="V126" s="16"/>
      <c r="W126" s="6"/>
      <c r="Y126" s="335"/>
      <c r="Z126" s="19"/>
      <c r="AA126" s="15"/>
      <c r="AB126" s="16"/>
      <c r="AC126" s="117"/>
    </row>
    <row r="127" spans="1:29" ht="20.149999999999999" customHeight="1">
      <c r="A127" s="336"/>
      <c r="B127" s="22"/>
      <c r="C127" s="20"/>
      <c r="D127" s="16"/>
      <c r="E127" s="115"/>
      <c r="G127" s="336"/>
      <c r="H127" s="22"/>
      <c r="I127" s="272"/>
      <c r="J127" s="16"/>
      <c r="K127" s="6"/>
      <c r="M127" s="335"/>
      <c r="N127" s="19"/>
      <c r="O127" s="20"/>
      <c r="P127" s="16"/>
      <c r="Q127" s="6"/>
      <c r="S127" s="335"/>
      <c r="T127" s="19"/>
      <c r="U127" s="20"/>
      <c r="V127" s="16"/>
      <c r="W127" s="6"/>
      <c r="Y127" s="335"/>
      <c r="Z127" s="19"/>
      <c r="AA127" s="15"/>
      <c r="AB127" s="16"/>
      <c r="AC127" s="6"/>
    </row>
    <row r="128" spans="1:29" ht="20.149999999999999" customHeight="1">
      <c r="A128" s="335"/>
      <c r="B128" s="22"/>
      <c r="C128" s="15"/>
      <c r="D128" s="16"/>
      <c r="E128" s="6"/>
      <c r="G128" s="336"/>
      <c r="H128" s="272"/>
      <c r="I128" s="273"/>
      <c r="J128" s="16"/>
      <c r="K128" s="6"/>
      <c r="M128" s="335"/>
      <c r="N128" s="22"/>
      <c r="O128" s="15"/>
      <c r="P128" s="16"/>
      <c r="Q128" s="6"/>
      <c r="S128" s="335"/>
      <c r="T128" s="22"/>
      <c r="U128" s="15"/>
      <c r="V128" s="16"/>
      <c r="W128" s="6"/>
      <c r="Y128" s="335"/>
      <c r="Z128" s="22"/>
      <c r="AA128" s="15"/>
      <c r="AB128" s="16"/>
      <c r="AC128" s="6"/>
    </row>
    <row r="129" spans="1:29" ht="20.149999999999999" customHeight="1">
      <c r="A129" s="335"/>
      <c r="B129" s="22"/>
      <c r="C129" s="15"/>
      <c r="D129" s="16"/>
      <c r="E129" s="6"/>
      <c r="G129" s="336"/>
      <c r="H129" s="273"/>
      <c r="I129" s="274"/>
      <c r="J129" s="16"/>
      <c r="K129" s="6"/>
      <c r="M129" s="335"/>
      <c r="N129" s="22"/>
      <c r="O129" s="15"/>
      <c r="P129" s="16"/>
      <c r="Q129" s="6"/>
      <c r="S129" s="335"/>
      <c r="T129" s="22"/>
      <c r="U129" s="15"/>
      <c r="V129" s="16"/>
      <c r="W129" s="6"/>
      <c r="Y129" s="335"/>
      <c r="Z129" s="22"/>
      <c r="AA129" s="15"/>
      <c r="AB129" s="16"/>
      <c r="AC129" s="6"/>
    </row>
    <row r="130" spans="1:29" ht="20.149999999999999" customHeight="1" thickBot="1">
      <c r="A130" s="337"/>
      <c r="B130" s="34"/>
      <c r="C130" s="131"/>
      <c r="D130" s="21"/>
      <c r="E130" s="35"/>
      <c r="G130" s="348"/>
      <c r="H130" s="275"/>
      <c r="I130" s="275"/>
      <c r="J130" s="21"/>
      <c r="K130" s="13"/>
      <c r="M130" s="335"/>
      <c r="N130" s="23"/>
      <c r="O130" s="24"/>
      <c r="P130" s="25"/>
      <c r="Q130" s="6"/>
      <c r="S130" s="337"/>
      <c r="T130" s="34"/>
      <c r="U130" s="131"/>
      <c r="V130" s="21"/>
      <c r="W130" s="35"/>
      <c r="Y130" s="337"/>
      <c r="Z130" s="34"/>
      <c r="AA130" s="131"/>
      <c r="AB130" s="21"/>
      <c r="AC130" s="13"/>
    </row>
    <row r="131" spans="1:29" ht="20.149999999999999" customHeight="1">
      <c r="A131" s="334" t="s">
        <v>60</v>
      </c>
      <c r="B131" s="27">
        <v>0</v>
      </c>
      <c r="C131" s="28"/>
      <c r="D131" s="29"/>
      <c r="E131" s="112"/>
      <c r="G131" s="335" t="s">
        <v>60</v>
      </c>
      <c r="H131" s="129">
        <v>0</v>
      </c>
      <c r="I131" s="228"/>
      <c r="J131" s="198"/>
      <c r="K131" s="117"/>
      <c r="M131" s="334" t="s">
        <v>60</v>
      </c>
      <c r="N131" s="27">
        <v>0</v>
      </c>
      <c r="O131" s="28"/>
      <c r="P131" s="29"/>
      <c r="Q131" s="112"/>
      <c r="S131" s="334" t="s">
        <v>60</v>
      </c>
      <c r="T131" s="27">
        <v>0</v>
      </c>
      <c r="U131" s="28"/>
      <c r="V131" s="29"/>
      <c r="W131" s="112"/>
      <c r="Y131" s="334" t="s">
        <v>60</v>
      </c>
      <c r="Z131" s="27">
        <v>0</v>
      </c>
      <c r="AA131" s="39"/>
      <c r="AB131" s="29"/>
      <c r="AC131" s="112"/>
    </row>
    <row r="132" spans="1:29" ht="20.149999999999999" customHeight="1">
      <c r="A132" s="335"/>
      <c r="B132" s="30"/>
      <c r="C132" s="9"/>
      <c r="D132" s="30"/>
      <c r="E132" s="117"/>
      <c r="G132" s="335"/>
      <c r="H132" s="30"/>
      <c r="I132" s="221"/>
      <c r="J132" s="196"/>
      <c r="K132" s="115"/>
      <c r="M132" s="335"/>
      <c r="N132" s="30"/>
      <c r="O132" s="9"/>
      <c r="P132" s="9"/>
      <c r="Q132" s="115"/>
      <c r="S132" s="335"/>
      <c r="T132" s="30"/>
      <c r="U132" s="9"/>
      <c r="V132" s="30"/>
      <c r="W132" s="117"/>
      <c r="Y132" s="335"/>
      <c r="Z132" s="30"/>
      <c r="AA132" s="14"/>
      <c r="AB132" s="30"/>
      <c r="AC132" s="115"/>
    </row>
    <row r="133" spans="1:29" ht="20.149999999999999" customHeight="1">
      <c r="A133" s="335"/>
      <c r="B133" s="30"/>
      <c r="C133" s="15"/>
      <c r="D133" s="30"/>
      <c r="E133" s="6"/>
      <c r="G133" s="335"/>
      <c r="H133" s="30"/>
      <c r="I133" s="168"/>
      <c r="J133" s="154"/>
      <c r="K133" s="117"/>
      <c r="M133" s="335"/>
      <c r="N133" s="30"/>
      <c r="O133" s="9"/>
      <c r="P133" s="30"/>
      <c r="Q133" s="117"/>
      <c r="S133" s="335"/>
      <c r="T133" s="30"/>
      <c r="U133" s="9"/>
      <c r="V133" s="30"/>
      <c r="W133" s="6"/>
      <c r="Y133" s="335"/>
      <c r="Z133" s="30"/>
      <c r="AA133" s="14"/>
      <c r="AB133" s="30"/>
      <c r="AC133" s="115"/>
    </row>
    <row r="134" spans="1:29" ht="20.149999999999999" customHeight="1">
      <c r="A134" s="335"/>
      <c r="B134" s="30"/>
      <c r="C134" s="15"/>
      <c r="D134" s="30"/>
      <c r="E134" s="115"/>
      <c r="G134" s="335"/>
      <c r="H134" s="7"/>
      <c r="I134" s="9"/>
      <c r="J134" s="30"/>
      <c r="K134" s="6"/>
      <c r="M134" s="335"/>
      <c r="N134" s="30"/>
      <c r="O134" s="9"/>
      <c r="P134" s="30"/>
      <c r="Q134" s="115"/>
      <c r="S134" s="335"/>
      <c r="T134" s="30"/>
      <c r="U134" s="9"/>
      <c r="V134" s="30"/>
      <c r="W134" s="6"/>
      <c r="Y134" s="335"/>
      <c r="Z134" s="30"/>
      <c r="AA134" s="9"/>
      <c r="AB134" s="30"/>
      <c r="AC134" s="115"/>
    </row>
    <row r="135" spans="1:29" ht="20.149999999999999" customHeight="1">
      <c r="A135" s="335"/>
      <c r="B135" s="30"/>
      <c r="C135" s="15"/>
      <c r="D135" s="30"/>
      <c r="E135" s="117"/>
      <c r="G135" s="335"/>
      <c r="H135" s="129"/>
      <c r="I135" s="128"/>
      <c r="J135" s="169"/>
      <c r="K135" s="117"/>
      <c r="M135" s="335"/>
      <c r="N135" s="30"/>
      <c r="O135" s="9"/>
      <c r="P135" s="30"/>
      <c r="Q135" s="6"/>
      <c r="S135" s="335"/>
      <c r="T135" s="30"/>
      <c r="U135" s="9"/>
      <c r="V135" s="30"/>
      <c r="W135" s="6"/>
      <c r="Y135" s="335"/>
      <c r="Z135" s="30"/>
      <c r="AA135" s="9"/>
      <c r="AB135" s="30"/>
      <c r="AC135" s="117"/>
    </row>
    <row r="136" spans="1:29" ht="20.149999999999999" customHeight="1">
      <c r="A136" s="335"/>
      <c r="B136" s="30"/>
      <c r="C136" s="9"/>
      <c r="D136" s="30"/>
      <c r="E136" s="6"/>
      <c r="G136" s="335"/>
      <c r="H136" s="30"/>
      <c r="I136" s="9"/>
      <c r="J136" s="30"/>
      <c r="K136" s="115"/>
      <c r="M136" s="335"/>
      <c r="N136" s="30"/>
      <c r="O136" s="9"/>
      <c r="P136" s="30"/>
      <c r="Q136" s="6"/>
      <c r="S136" s="335"/>
      <c r="T136" s="30"/>
      <c r="U136" s="9"/>
      <c r="V136" s="30"/>
      <c r="W136" s="6"/>
      <c r="Y136" s="335"/>
      <c r="Z136" s="30"/>
      <c r="AA136" s="9"/>
      <c r="AB136" s="30"/>
      <c r="AC136" s="6"/>
    </row>
    <row r="137" spans="1:29" ht="20.149999999999999" customHeight="1">
      <c r="A137" s="335"/>
      <c r="B137" s="16"/>
      <c r="C137" s="31"/>
      <c r="D137" s="30"/>
      <c r="E137" s="6"/>
      <c r="G137" s="335"/>
      <c r="H137" s="30"/>
      <c r="I137" s="9"/>
      <c r="J137" s="30"/>
      <c r="K137" s="117"/>
      <c r="M137" s="335"/>
      <c r="N137" s="16"/>
      <c r="O137" s="31"/>
      <c r="P137" s="30"/>
      <c r="Q137" s="6"/>
      <c r="S137" s="335"/>
      <c r="T137" s="16"/>
      <c r="U137" s="31"/>
      <c r="V137" s="30"/>
      <c r="W137" s="6"/>
      <c r="Y137" s="335"/>
      <c r="Z137" s="16"/>
      <c r="AA137" s="31"/>
      <c r="AB137" s="30"/>
      <c r="AC137" s="6"/>
    </row>
    <row r="138" spans="1:29" ht="20.149999999999999" customHeight="1" thickBot="1">
      <c r="A138" s="337"/>
      <c r="B138" s="34"/>
      <c r="C138" s="12"/>
      <c r="D138" s="26"/>
      <c r="E138" s="35"/>
      <c r="G138" s="337"/>
      <c r="H138" s="34"/>
      <c r="I138" s="12"/>
      <c r="J138" s="26"/>
      <c r="K138" s="35"/>
      <c r="M138" s="337"/>
      <c r="N138" s="34"/>
      <c r="O138" s="12"/>
      <c r="P138" s="26"/>
      <c r="Q138" s="35"/>
      <c r="S138" s="337"/>
      <c r="T138" s="34"/>
      <c r="U138" s="12"/>
      <c r="V138" s="26"/>
      <c r="W138" s="35"/>
      <c r="Y138" s="337"/>
      <c r="Z138" s="34"/>
      <c r="AA138" s="12"/>
      <c r="AB138" s="26"/>
      <c r="AC138" s="35"/>
    </row>
    <row r="139" spans="1:29" ht="20.149999999999999" customHeight="1">
      <c r="A139" s="334" t="s">
        <v>61</v>
      </c>
      <c r="B139" s="32">
        <v>0</v>
      </c>
      <c r="C139" s="36"/>
      <c r="D139" s="17"/>
      <c r="E139" s="6"/>
      <c r="G139" s="334" t="s">
        <v>61</v>
      </c>
      <c r="H139" s="32">
        <v>0</v>
      </c>
      <c r="I139" s="36"/>
      <c r="J139" s="17"/>
      <c r="K139" s="6"/>
      <c r="M139" s="334" t="s">
        <v>61</v>
      </c>
      <c r="N139" s="133">
        <v>0</v>
      </c>
      <c r="O139" s="134"/>
      <c r="P139" s="40"/>
      <c r="Q139" s="3"/>
      <c r="S139" s="334" t="s">
        <v>61</v>
      </c>
      <c r="T139" s="133">
        <v>0</v>
      </c>
      <c r="U139" s="134"/>
      <c r="V139" s="40"/>
      <c r="W139" s="3"/>
      <c r="Y139" s="334" t="s">
        <v>61</v>
      </c>
      <c r="Z139" s="32">
        <v>0</v>
      </c>
      <c r="AA139" s="36"/>
      <c r="AB139" s="17"/>
      <c r="AC139" s="6"/>
    </row>
    <row r="140" spans="1:29" ht="20.149999999999999" customHeight="1">
      <c r="A140" s="335"/>
      <c r="B140" s="37"/>
      <c r="C140" s="33"/>
      <c r="D140" s="16"/>
      <c r="E140" s="6"/>
      <c r="G140" s="335"/>
      <c r="H140" s="37"/>
      <c r="I140" s="33"/>
      <c r="J140" s="16"/>
      <c r="K140" s="6"/>
      <c r="M140" s="335"/>
      <c r="N140" s="37"/>
      <c r="O140" s="33"/>
      <c r="P140" s="9"/>
      <c r="Q140" s="6"/>
      <c r="S140" s="335"/>
      <c r="T140" s="37"/>
      <c r="U140" s="33"/>
      <c r="V140" s="9"/>
      <c r="W140" s="6"/>
      <c r="Y140" s="335"/>
      <c r="Z140" s="37"/>
      <c r="AA140" s="33"/>
      <c r="AB140" s="9"/>
      <c r="AC140" s="6"/>
    </row>
    <row r="141" spans="1:29" ht="20.149999999999999" customHeight="1">
      <c r="A141" s="335"/>
      <c r="B141" s="7"/>
      <c r="C141" s="8"/>
      <c r="D141" s="9"/>
      <c r="E141" s="6"/>
      <c r="G141" s="335"/>
      <c r="H141" s="7"/>
      <c r="I141" s="8"/>
      <c r="J141" s="9"/>
      <c r="K141" s="6"/>
      <c r="M141" s="335"/>
      <c r="N141" s="7"/>
      <c r="O141" s="8"/>
      <c r="P141" s="9"/>
      <c r="Q141" s="6"/>
      <c r="S141" s="335"/>
      <c r="T141" s="7"/>
      <c r="U141" s="8"/>
      <c r="V141" s="9"/>
      <c r="W141" s="6"/>
      <c r="Y141" s="335"/>
      <c r="Z141" s="7"/>
      <c r="AA141" s="8"/>
      <c r="AB141" s="9"/>
      <c r="AC141" s="6"/>
    </row>
    <row r="142" spans="1:29" ht="20.149999999999999" customHeight="1">
      <c r="A142" s="335"/>
      <c r="B142" s="7"/>
      <c r="C142" s="8"/>
      <c r="D142" s="9"/>
      <c r="E142" s="6"/>
      <c r="G142" s="335"/>
      <c r="H142" s="7"/>
      <c r="I142" s="8"/>
      <c r="J142" s="9"/>
      <c r="K142" s="6"/>
      <c r="M142" s="335"/>
      <c r="N142" s="7"/>
      <c r="O142" s="8"/>
      <c r="P142" s="9"/>
      <c r="Q142" s="6"/>
      <c r="S142" s="335"/>
      <c r="T142" s="7"/>
      <c r="U142" s="8"/>
      <c r="V142" s="9"/>
      <c r="W142" s="6"/>
      <c r="Y142" s="335"/>
      <c r="Z142" s="7"/>
      <c r="AA142" s="8"/>
      <c r="AB142" s="9"/>
      <c r="AC142" s="6"/>
    </row>
    <row r="143" spans="1:29" ht="20.149999999999999" customHeight="1">
      <c r="A143" s="335"/>
      <c r="B143" s="7"/>
      <c r="C143" s="8"/>
      <c r="D143" s="9"/>
      <c r="E143" s="6"/>
      <c r="G143" s="335"/>
      <c r="H143" s="7"/>
      <c r="I143" s="8"/>
      <c r="J143" s="9"/>
      <c r="K143" s="6"/>
      <c r="M143" s="335"/>
      <c r="N143" s="7"/>
      <c r="O143" s="8"/>
      <c r="P143" s="9"/>
      <c r="Q143" s="6"/>
      <c r="S143" s="335"/>
      <c r="T143" s="7"/>
      <c r="U143" s="8"/>
      <c r="V143" s="9"/>
      <c r="W143" s="6"/>
      <c r="Y143" s="335"/>
      <c r="Z143" s="7"/>
      <c r="AA143" s="8"/>
      <c r="AB143" s="9"/>
      <c r="AC143" s="6"/>
    </row>
    <row r="144" spans="1:29" ht="20.149999999999999" customHeight="1" thickBot="1">
      <c r="A144" s="335"/>
      <c r="B144" s="7"/>
      <c r="C144" s="8"/>
      <c r="D144" s="9"/>
      <c r="E144" s="6"/>
      <c r="G144" s="335"/>
      <c r="H144" s="7"/>
      <c r="I144" s="8"/>
      <c r="J144" s="12"/>
      <c r="K144" s="13"/>
      <c r="M144" s="337"/>
      <c r="N144" s="10"/>
      <c r="O144" s="11"/>
      <c r="P144" s="12"/>
      <c r="Q144" s="13"/>
      <c r="S144" s="337"/>
      <c r="T144" s="10"/>
      <c r="U144" s="11"/>
      <c r="V144" s="12"/>
      <c r="W144" s="13"/>
      <c r="Y144" s="335"/>
      <c r="Z144" s="7"/>
      <c r="AA144" s="8"/>
      <c r="AB144" s="9"/>
      <c r="AC144" s="6"/>
    </row>
    <row r="145" spans="1:29" ht="20.149999999999999" customHeight="1">
      <c r="A145" s="334" t="s">
        <v>52</v>
      </c>
      <c r="B145" s="38">
        <v>0</v>
      </c>
      <c r="C145" s="197"/>
      <c r="D145" s="191"/>
      <c r="E145" s="115"/>
      <c r="G145" s="334" t="s">
        <v>52</v>
      </c>
      <c r="H145" s="38">
        <v>0</v>
      </c>
      <c r="I145" s="39"/>
      <c r="J145" s="17"/>
      <c r="K145" s="115"/>
      <c r="M145" s="335" t="s">
        <v>52</v>
      </c>
      <c r="N145" s="109">
        <v>0</v>
      </c>
      <c r="O145" s="229"/>
      <c r="P145" s="230"/>
      <c r="Q145" s="18"/>
      <c r="S145" s="335" t="s">
        <v>52</v>
      </c>
      <c r="T145" s="109">
        <v>0</v>
      </c>
      <c r="U145" s="231"/>
      <c r="V145" s="198"/>
      <c r="W145" s="117"/>
      <c r="Y145" s="334" t="s">
        <v>52</v>
      </c>
      <c r="Z145" s="38">
        <v>0</v>
      </c>
      <c r="AA145" s="39"/>
      <c r="AB145" s="40"/>
      <c r="AC145" s="112"/>
    </row>
    <row r="146" spans="1:29" ht="20.149999999999999" customHeight="1">
      <c r="A146" s="335"/>
      <c r="B146" s="41"/>
      <c r="C146" s="156"/>
      <c r="D146" s="198"/>
      <c r="E146" s="115"/>
      <c r="G146" s="335"/>
      <c r="H146" s="41"/>
      <c r="I146" s="42"/>
      <c r="J146" s="16"/>
      <c r="K146" s="117"/>
      <c r="M146" s="335"/>
      <c r="N146" s="41"/>
      <c r="O146" s="214"/>
      <c r="P146" s="200"/>
      <c r="Q146" s="6"/>
      <c r="S146" s="335"/>
      <c r="T146" s="41"/>
      <c r="U146" s="156"/>
      <c r="V146" s="198"/>
      <c r="W146" s="115"/>
      <c r="Y146" s="335"/>
      <c r="Z146" s="41"/>
      <c r="AA146" s="276"/>
      <c r="AB146" s="16"/>
      <c r="AC146" s="115"/>
    </row>
    <row r="147" spans="1:29" ht="20.149999999999999" customHeight="1">
      <c r="A147" s="335"/>
      <c r="B147" s="7"/>
      <c r="C147" s="168"/>
      <c r="D147" s="154"/>
      <c r="E147" s="115"/>
      <c r="G147" s="335"/>
      <c r="H147" s="7"/>
      <c r="I147" s="43"/>
      <c r="J147" s="9"/>
      <c r="K147" s="18"/>
      <c r="M147" s="335"/>
      <c r="N147" s="211"/>
      <c r="O147" s="196"/>
      <c r="P147" s="196"/>
      <c r="Q147" s="115"/>
      <c r="S147" s="335"/>
      <c r="T147" s="7"/>
      <c r="U147" s="43"/>
      <c r="V147" s="9"/>
      <c r="W147" s="115"/>
      <c r="Y147" s="335"/>
      <c r="Z147" s="7"/>
      <c r="AA147" s="43"/>
      <c r="AB147" s="9"/>
      <c r="AC147" s="6"/>
    </row>
    <row r="148" spans="1:29" ht="20.149999999999999" customHeight="1">
      <c r="A148" s="335"/>
      <c r="B148" s="7"/>
      <c r="C148" s="199"/>
      <c r="D148" s="200"/>
      <c r="E148" s="115"/>
      <c r="G148" s="335"/>
      <c r="H148" s="7"/>
      <c r="I148" s="8"/>
      <c r="J148" s="9"/>
      <c r="K148" s="6"/>
      <c r="M148" s="335"/>
      <c r="N148" s="7"/>
      <c r="O148" s="8"/>
      <c r="P148" s="9"/>
      <c r="Q148" s="6"/>
      <c r="S148" s="335"/>
      <c r="T148" s="7"/>
      <c r="U148" s="8"/>
      <c r="V148" s="9"/>
      <c r="W148" s="117"/>
      <c r="Y148" s="335"/>
      <c r="Z148" s="7"/>
      <c r="AA148" s="8"/>
      <c r="AB148" s="9"/>
      <c r="AC148" s="6"/>
    </row>
    <row r="149" spans="1:29" ht="20.149999999999999" customHeight="1" thickBot="1">
      <c r="A149" s="337"/>
      <c r="B149" s="10"/>
      <c r="C149" s="11"/>
      <c r="D149" s="12"/>
      <c r="E149" s="13"/>
      <c r="G149" s="337"/>
      <c r="H149" s="10"/>
      <c r="I149" s="11"/>
      <c r="J149" s="12"/>
      <c r="K149" s="13"/>
      <c r="M149" s="337"/>
      <c r="N149" s="10"/>
      <c r="O149" s="11"/>
      <c r="P149" s="12"/>
      <c r="Q149" s="13"/>
      <c r="S149" s="337"/>
      <c r="T149" s="10"/>
      <c r="U149" s="11"/>
      <c r="V149" s="12"/>
      <c r="W149" s="13"/>
      <c r="Y149" s="337"/>
      <c r="Z149" s="10"/>
      <c r="AA149" s="11"/>
      <c r="AB149" s="12"/>
      <c r="AC149" s="13"/>
    </row>
    <row r="150" spans="1:29" ht="20.149999999999999" customHeight="1" thickBot="1">
      <c r="A150" s="44"/>
      <c r="B150" s="45"/>
      <c r="C150" s="46"/>
      <c r="D150" s="47"/>
      <c r="E150" s="48"/>
      <c r="G150" s="44"/>
      <c r="H150" s="45"/>
      <c r="I150" s="46"/>
      <c r="J150" s="47"/>
      <c r="K150" s="48"/>
      <c r="M150" s="44"/>
      <c r="N150" s="45"/>
      <c r="O150" s="46"/>
      <c r="P150" s="47"/>
      <c r="Q150" s="48"/>
      <c r="S150" s="44"/>
      <c r="T150" s="45"/>
      <c r="U150" s="46"/>
      <c r="V150" s="47"/>
      <c r="W150" s="48"/>
      <c r="Y150" s="44"/>
      <c r="Z150" s="45"/>
      <c r="AA150" s="46"/>
      <c r="AB150" s="47"/>
      <c r="AC150" s="48"/>
    </row>
    <row r="151" spans="1:29" ht="20.149999999999999" customHeight="1" thickBot="1">
      <c r="A151" s="351">
        <v>45320</v>
      </c>
      <c r="B151" s="351"/>
      <c r="C151" s="351"/>
      <c r="D151" s="352">
        <v>42415</v>
      </c>
      <c r="E151" s="352"/>
      <c r="G151" s="351">
        <v>45321</v>
      </c>
      <c r="H151" s="351"/>
      <c r="I151" s="351"/>
      <c r="J151" s="352">
        <v>45321</v>
      </c>
      <c r="K151" s="352"/>
      <c r="M151" s="351">
        <v>45322</v>
      </c>
      <c r="N151" s="351"/>
      <c r="O151" s="351"/>
      <c r="P151" s="352">
        <v>45322</v>
      </c>
      <c r="Q151" s="352"/>
      <c r="S151" s="351">
        <v>45323</v>
      </c>
      <c r="T151" s="351"/>
      <c r="U151" s="351"/>
      <c r="V151" s="352">
        <v>45323</v>
      </c>
      <c r="W151" s="352"/>
      <c r="Y151" s="351">
        <v>45324</v>
      </c>
      <c r="Z151" s="351"/>
      <c r="AA151" s="351"/>
      <c r="AB151" s="352">
        <v>45324</v>
      </c>
      <c r="AC151" s="352"/>
    </row>
    <row r="152" spans="1:29" ht="20.149999999999999" customHeight="1">
      <c r="A152" s="334" t="s">
        <v>54</v>
      </c>
      <c r="B152" s="1">
        <v>0</v>
      </c>
      <c r="C152" s="1"/>
      <c r="D152" s="2"/>
      <c r="E152" s="112"/>
      <c r="G152" s="334" t="s">
        <v>54</v>
      </c>
      <c r="H152" s="1">
        <v>0</v>
      </c>
      <c r="I152" s="1"/>
      <c r="J152" s="2"/>
      <c r="K152" s="112"/>
      <c r="M152" s="335" t="s">
        <v>54</v>
      </c>
      <c r="N152" s="114">
        <v>0</v>
      </c>
      <c r="O152" s="150"/>
      <c r="P152" s="2"/>
      <c r="Q152" s="112"/>
      <c r="S152" s="336" t="s">
        <v>54</v>
      </c>
      <c r="T152" s="114">
        <v>0</v>
      </c>
      <c r="U152" s="1"/>
      <c r="V152" s="2"/>
      <c r="W152" s="117"/>
      <c r="Y152" s="334" t="s">
        <v>54</v>
      </c>
      <c r="Z152" s="1">
        <v>0</v>
      </c>
      <c r="AA152" s="1"/>
      <c r="AB152" s="2"/>
      <c r="AC152" s="3"/>
    </row>
    <row r="153" spans="1:29" ht="20.149999999999999" customHeight="1">
      <c r="A153" s="335"/>
      <c r="B153" s="4"/>
      <c r="C153" s="4"/>
      <c r="D153" s="9"/>
      <c r="E153" s="18"/>
      <c r="G153" s="335"/>
      <c r="H153" s="4"/>
      <c r="I153" s="4"/>
      <c r="J153" s="9"/>
      <c r="K153" s="18"/>
      <c r="M153" s="335"/>
      <c r="N153" s="4"/>
      <c r="O153" s="113"/>
      <c r="P153" s="9"/>
      <c r="Q153" s="18"/>
      <c r="S153" s="336"/>
      <c r="T153" s="4"/>
      <c r="U153" s="4"/>
      <c r="V153" s="5"/>
      <c r="W153" s="115"/>
      <c r="Y153" s="335"/>
      <c r="Z153" s="4"/>
      <c r="AA153" s="4"/>
      <c r="AB153" s="5"/>
      <c r="AC153" s="6"/>
    </row>
    <row r="154" spans="1:29" ht="20.149999999999999" customHeight="1">
      <c r="A154" s="335"/>
      <c r="B154" s="93"/>
      <c r="C154" s="94"/>
      <c r="D154" s="5"/>
      <c r="E154" s="6"/>
      <c r="G154" s="335"/>
      <c r="H154" s="93"/>
      <c r="I154" s="94"/>
      <c r="J154" s="5"/>
      <c r="K154" s="115"/>
      <c r="M154" s="335"/>
      <c r="N154" s="93"/>
      <c r="O154" s="113"/>
      <c r="P154" s="5"/>
      <c r="Q154" s="6"/>
      <c r="S154" s="335"/>
      <c r="T154" s="93"/>
      <c r="U154" s="4"/>
      <c r="V154" s="5"/>
      <c r="W154" s="6"/>
      <c r="Y154" s="335"/>
      <c r="Z154" s="93"/>
      <c r="AA154" s="94"/>
      <c r="AB154" s="5"/>
      <c r="AC154" s="6"/>
    </row>
    <row r="155" spans="1:29" ht="20.149999999999999" customHeight="1">
      <c r="A155" s="335"/>
      <c r="B155" s="93"/>
      <c r="C155" s="94"/>
      <c r="D155" s="5"/>
      <c r="E155" s="6"/>
      <c r="G155" s="335"/>
      <c r="H155" s="93"/>
      <c r="I155" s="94"/>
      <c r="J155" s="5"/>
      <c r="K155" s="18"/>
      <c r="M155" s="335"/>
      <c r="N155" s="93"/>
      <c r="O155" s="113"/>
      <c r="P155" s="5"/>
      <c r="Q155" s="6"/>
      <c r="S155" s="335"/>
      <c r="T155" s="93"/>
      <c r="U155" s="94"/>
      <c r="V155" s="5"/>
      <c r="W155" s="6"/>
      <c r="Y155" s="335"/>
      <c r="Z155" s="93"/>
      <c r="AA155" s="94"/>
      <c r="AB155" s="5"/>
      <c r="AC155" s="6"/>
    </row>
    <row r="156" spans="1:29" ht="20.149999999999999" customHeight="1">
      <c r="A156" s="335"/>
      <c r="B156" s="93"/>
      <c r="C156" s="94"/>
      <c r="D156" s="5"/>
      <c r="E156" s="6"/>
      <c r="G156" s="335"/>
      <c r="H156" s="93"/>
      <c r="I156" s="8"/>
      <c r="J156" s="9"/>
      <c r="K156" s="6"/>
      <c r="M156" s="335"/>
      <c r="N156" s="93"/>
      <c r="O156" s="94"/>
      <c r="P156" s="5"/>
      <c r="Q156" s="6"/>
      <c r="S156" s="335"/>
      <c r="T156" s="93"/>
      <c r="U156" s="94"/>
      <c r="V156" s="5"/>
      <c r="W156" s="6"/>
      <c r="Y156" s="335"/>
      <c r="Z156" s="93"/>
      <c r="AA156" s="94"/>
      <c r="AB156" s="5"/>
      <c r="AC156" s="6"/>
    </row>
    <row r="157" spans="1:29" ht="20.149999999999999" customHeight="1">
      <c r="A157" s="335"/>
      <c r="B157" s="7"/>
      <c r="C157" s="8"/>
      <c r="D157" s="9"/>
      <c r="E157" s="6"/>
      <c r="G157" s="335"/>
      <c r="H157" s="7"/>
      <c r="I157" s="8"/>
      <c r="J157" s="9"/>
      <c r="K157" s="6"/>
      <c r="M157" s="335"/>
      <c r="N157" s="7"/>
      <c r="O157" s="8"/>
      <c r="P157" s="9"/>
      <c r="Q157" s="6"/>
      <c r="S157" s="335"/>
      <c r="T157" s="7"/>
      <c r="U157" s="8"/>
      <c r="V157" s="9"/>
      <c r="W157" s="6"/>
      <c r="Y157" s="335"/>
      <c r="Z157" s="7"/>
      <c r="AA157" s="8"/>
      <c r="AB157" s="9"/>
      <c r="AC157" s="6"/>
    </row>
    <row r="158" spans="1:29" ht="20.149999999999999" customHeight="1">
      <c r="A158" s="335"/>
      <c r="B158" s="7"/>
      <c r="C158" s="8"/>
      <c r="D158" s="9"/>
      <c r="E158" s="6"/>
      <c r="G158" s="335"/>
      <c r="H158" s="7"/>
      <c r="I158" s="8"/>
      <c r="J158" s="9"/>
      <c r="K158" s="6"/>
      <c r="M158" s="335"/>
      <c r="N158" s="7"/>
      <c r="O158" s="8"/>
      <c r="P158" s="9"/>
      <c r="Q158" s="6"/>
      <c r="S158" s="335"/>
      <c r="T158" s="7"/>
      <c r="U158" s="8"/>
      <c r="V158" s="9"/>
      <c r="W158" s="6"/>
      <c r="Y158" s="335"/>
      <c r="Z158" s="7"/>
      <c r="AA158" s="8"/>
      <c r="AB158" s="9"/>
      <c r="AC158" s="6"/>
    </row>
    <row r="159" spans="1:29" ht="20.149999999999999" customHeight="1" thickBot="1">
      <c r="A159" s="337"/>
      <c r="B159" s="10"/>
      <c r="C159" s="11"/>
      <c r="D159" s="12"/>
      <c r="E159" s="13"/>
      <c r="G159" s="337"/>
      <c r="H159" s="10"/>
      <c r="I159" s="11"/>
      <c r="J159" s="12"/>
      <c r="K159" s="13"/>
      <c r="M159" s="337"/>
      <c r="N159" s="10"/>
      <c r="O159" s="11"/>
      <c r="P159" s="12"/>
      <c r="Q159" s="13"/>
      <c r="S159" s="337"/>
      <c r="T159" s="10"/>
      <c r="U159" s="11"/>
      <c r="V159" s="12"/>
      <c r="W159" s="13"/>
      <c r="Y159" s="337"/>
      <c r="Z159" s="10"/>
      <c r="AA159" s="11"/>
      <c r="AB159" s="12"/>
      <c r="AC159" s="13"/>
    </row>
    <row r="160" spans="1:29" ht="20.149999999999999" customHeight="1">
      <c r="A160" s="334" t="s">
        <v>49</v>
      </c>
      <c r="B160" s="14">
        <v>0</v>
      </c>
      <c r="C160" s="197"/>
      <c r="D160" s="154"/>
      <c r="E160" s="112"/>
      <c r="G160" s="334" t="s">
        <v>49</v>
      </c>
      <c r="H160" s="14">
        <v>0</v>
      </c>
      <c r="I160" s="20"/>
      <c r="J160" s="16"/>
      <c r="K160" s="112"/>
      <c r="M160" s="334" t="s">
        <v>49</v>
      </c>
      <c r="N160" s="14">
        <v>0</v>
      </c>
      <c r="O160" s="155"/>
      <c r="P160" s="154"/>
      <c r="Q160" s="112"/>
      <c r="S160" s="334" t="s">
        <v>49</v>
      </c>
      <c r="T160" s="39">
        <v>0</v>
      </c>
      <c r="U160" s="232"/>
      <c r="V160" s="217"/>
      <c r="W160" s="3"/>
      <c r="Y160" s="335" t="s">
        <v>49</v>
      </c>
      <c r="Z160" s="123">
        <v>0</v>
      </c>
      <c r="AA160" s="219"/>
      <c r="AB160" s="198"/>
      <c r="AC160" s="18"/>
    </row>
    <row r="161" spans="1:29" ht="20.149999999999999" customHeight="1">
      <c r="A161" s="335"/>
      <c r="B161" s="19"/>
      <c r="C161" s="156"/>
      <c r="D161" s="154"/>
      <c r="E161" s="115"/>
      <c r="G161" s="335"/>
      <c r="H161" s="19"/>
      <c r="I161" s="20"/>
      <c r="J161" s="16"/>
      <c r="K161" s="115"/>
      <c r="M161" s="335"/>
      <c r="N161" s="19"/>
      <c r="O161" s="153"/>
      <c r="P161" s="154"/>
      <c r="Q161" s="115"/>
      <c r="S161" s="335"/>
      <c r="T161" s="19"/>
      <c r="U161" s="233"/>
      <c r="V161" s="154"/>
      <c r="W161" s="6"/>
      <c r="Y161" s="335"/>
      <c r="Z161" s="19"/>
      <c r="AA161" s="156"/>
      <c r="AB161" s="154"/>
      <c r="AC161" s="6"/>
    </row>
    <row r="162" spans="1:29" ht="20.149999999999999" customHeight="1">
      <c r="A162" s="335"/>
      <c r="B162" s="19"/>
      <c r="C162" s="156"/>
      <c r="D162" s="154"/>
      <c r="E162" s="18"/>
      <c r="G162" s="335"/>
      <c r="H162" s="19"/>
      <c r="I162" s="20"/>
      <c r="J162" s="16"/>
      <c r="K162" s="117"/>
      <c r="M162" s="335"/>
      <c r="N162" s="19"/>
      <c r="O162" s="153"/>
      <c r="P162" s="154"/>
      <c r="Q162" s="117"/>
      <c r="S162" s="335"/>
      <c r="T162" s="19"/>
      <c r="U162" s="233"/>
      <c r="V162" s="154"/>
      <c r="W162" s="6"/>
      <c r="Y162" s="335"/>
      <c r="Z162" s="19"/>
      <c r="AA162" s="205"/>
      <c r="AB162" s="154"/>
      <c r="AC162" s="6"/>
    </row>
    <row r="163" spans="1:29" ht="20.149999999999999" customHeight="1">
      <c r="A163" s="335"/>
      <c r="B163" s="19"/>
      <c r="C163" s="203"/>
      <c r="D163" s="154"/>
      <c r="E163" s="6"/>
      <c r="G163" s="335"/>
      <c r="H163" s="19"/>
      <c r="I163" s="20"/>
      <c r="J163" s="16"/>
      <c r="K163" s="115"/>
      <c r="M163" s="335"/>
      <c r="N163" s="19"/>
      <c r="O163" s="153"/>
      <c r="P163" s="154"/>
      <c r="Q163" s="6"/>
      <c r="S163" s="335"/>
      <c r="T163" s="19"/>
      <c r="U163" s="233"/>
      <c r="V163" s="154"/>
      <c r="W163" s="6"/>
      <c r="Y163" s="335"/>
      <c r="Z163" s="19"/>
      <c r="AA163" s="20"/>
      <c r="AB163" s="16"/>
      <c r="AC163" s="6"/>
    </row>
    <row r="164" spans="1:29" ht="20.149999999999999" customHeight="1">
      <c r="A164" s="335"/>
      <c r="B164" s="19"/>
      <c r="C164" s="203"/>
      <c r="D164" s="204"/>
      <c r="E164" s="6"/>
      <c r="G164" s="335"/>
      <c r="H164" s="19"/>
      <c r="I164" s="15"/>
      <c r="J164" s="16"/>
      <c r="K164" s="18"/>
      <c r="M164" s="335"/>
      <c r="N164" s="19"/>
      <c r="O164" s="154"/>
      <c r="P164" s="154"/>
      <c r="Q164" s="6"/>
      <c r="S164" s="335"/>
      <c r="T164" s="19"/>
      <c r="U164" s="234"/>
      <c r="V164" s="154"/>
      <c r="W164" s="6"/>
      <c r="Y164" s="335"/>
      <c r="Z164" s="19"/>
      <c r="AA164" s="20"/>
      <c r="AB164" s="16"/>
      <c r="AC164" s="6"/>
    </row>
    <row r="165" spans="1:29" ht="20.149999999999999" customHeight="1">
      <c r="A165" s="335"/>
      <c r="B165" s="22"/>
      <c r="C165" s="15"/>
      <c r="D165" s="16"/>
      <c r="E165" s="6"/>
      <c r="G165" s="335"/>
      <c r="H165" s="22"/>
      <c r="I165" s="15"/>
      <c r="J165" s="16"/>
      <c r="K165" s="6"/>
      <c r="M165" s="335"/>
      <c r="N165" s="22"/>
      <c r="O165" s="15"/>
      <c r="P165" s="16"/>
      <c r="Q165" s="6"/>
      <c r="S165" s="335"/>
      <c r="T165" s="22"/>
      <c r="U165" s="15"/>
      <c r="V165" s="16"/>
      <c r="W165" s="6"/>
      <c r="Y165" s="335"/>
      <c r="Z165" s="22"/>
      <c r="AA165" s="15"/>
      <c r="AB165" s="16"/>
      <c r="AC165" s="6"/>
    </row>
    <row r="166" spans="1:29" ht="20.149999999999999" customHeight="1">
      <c r="A166" s="335"/>
      <c r="B166" s="22"/>
      <c r="C166" s="15"/>
      <c r="D166" s="16"/>
      <c r="E166" s="6"/>
      <c r="G166" s="335"/>
      <c r="H166" s="22"/>
      <c r="I166" s="15"/>
      <c r="J166" s="16"/>
      <c r="K166" s="6"/>
      <c r="M166" s="335"/>
      <c r="N166" s="22"/>
      <c r="O166" s="15"/>
      <c r="P166" s="16"/>
      <c r="Q166" s="6"/>
      <c r="S166" s="335"/>
      <c r="T166" s="22"/>
      <c r="U166" s="15"/>
      <c r="V166" s="16"/>
      <c r="W166" s="6"/>
      <c r="Y166" s="335"/>
      <c r="Z166" s="22"/>
      <c r="AA166" s="15"/>
      <c r="AB166" s="16"/>
      <c r="AC166" s="6"/>
    </row>
    <row r="167" spans="1:29" ht="20.149999999999999" customHeight="1" thickBot="1">
      <c r="A167" s="335"/>
      <c r="B167" s="23"/>
      <c r="C167" s="24"/>
      <c r="D167" s="25"/>
      <c r="E167" s="35"/>
      <c r="G167" s="335"/>
      <c r="H167" s="23"/>
      <c r="I167" s="24"/>
      <c r="J167" s="25"/>
      <c r="K167" s="6"/>
      <c r="M167" s="335"/>
      <c r="N167" s="23"/>
      <c r="O167" s="24"/>
      <c r="P167" s="25"/>
      <c r="Q167" s="6"/>
      <c r="S167" s="337"/>
      <c r="T167" s="34"/>
      <c r="U167" s="131"/>
      <c r="V167" s="21"/>
      <c r="W167" s="13"/>
      <c r="Y167" s="337"/>
      <c r="Z167" s="34"/>
      <c r="AA167" s="131"/>
      <c r="AB167" s="21"/>
      <c r="AC167" s="35"/>
    </row>
    <row r="168" spans="1:29" ht="20.149999999999999" customHeight="1">
      <c r="A168" s="334" t="s">
        <v>62</v>
      </c>
      <c r="B168" s="27">
        <v>0</v>
      </c>
      <c r="C168" s="28"/>
      <c r="D168" s="29"/>
      <c r="E168" s="112"/>
      <c r="G168" s="334" t="s">
        <v>62</v>
      </c>
      <c r="H168" s="27">
        <v>0</v>
      </c>
      <c r="I168" s="28"/>
      <c r="J168" s="29"/>
      <c r="K168" s="112"/>
      <c r="M168" s="334" t="s">
        <v>62</v>
      </c>
      <c r="N168" s="27">
        <v>0</v>
      </c>
      <c r="O168" s="28"/>
      <c r="P168" s="29"/>
      <c r="Q168" s="112"/>
      <c r="S168" s="335" t="s">
        <v>62</v>
      </c>
      <c r="T168" s="129">
        <v>0</v>
      </c>
      <c r="U168" s="228"/>
      <c r="V168" s="198"/>
      <c r="W168" s="117"/>
      <c r="Y168" s="335" t="s">
        <v>62</v>
      </c>
      <c r="Z168" s="129">
        <v>0</v>
      </c>
      <c r="AA168" s="114"/>
      <c r="AB168" s="17"/>
      <c r="AC168" s="18"/>
    </row>
    <row r="169" spans="1:29" ht="20.149999999999999" customHeight="1">
      <c r="A169" s="335"/>
      <c r="B169" s="30"/>
      <c r="C169" s="9"/>
      <c r="D169" s="30"/>
      <c r="E169" s="115"/>
      <c r="G169" s="335"/>
      <c r="H169" s="30"/>
      <c r="I169" s="9"/>
      <c r="J169" s="30"/>
      <c r="K169" s="115"/>
      <c r="M169" s="335"/>
      <c r="N169" s="30"/>
      <c r="O169" s="9"/>
      <c r="P169" s="30"/>
      <c r="Q169" s="115"/>
      <c r="S169" s="335"/>
      <c r="T169" s="30"/>
      <c r="U169" s="221"/>
      <c r="V169" s="196"/>
      <c r="W169" s="115"/>
      <c r="Y169" s="335"/>
      <c r="Z169" s="30"/>
      <c r="AA169" s="4"/>
      <c r="AB169" s="16"/>
      <c r="AC169" s="6"/>
    </row>
    <row r="170" spans="1:29" ht="20.149999999999999" customHeight="1">
      <c r="A170" s="335"/>
      <c r="B170" s="30"/>
      <c r="C170" s="9"/>
      <c r="D170" s="30"/>
      <c r="E170" s="18"/>
      <c r="G170" s="335"/>
      <c r="H170" s="30"/>
      <c r="I170" s="9"/>
      <c r="J170" s="30"/>
      <c r="K170" s="117"/>
      <c r="M170" s="335"/>
      <c r="N170" s="30"/>
      <c r="O170" s="9"/>
      <c r="P170" s="30"/>
      <c r="Q170" s="117"/>
      <c r="S170" s="335"/>
      <c r="T170" s="30"/>
      <c r="U170" s="221"/>
      <c r="V170" s="196"/>
      <c r="W170" s="18"/>
      <c r="Y170" s="335"/>
      <c r="Z170" s="30"/>
      <c r="AA170" s="9"/>
      <c r="AB170" s="30"/>
      <c r="AC170" s="6"/>
    </row>
    <row r="171" spans="1:29" ht="20.149999999999999" customHeight="1">
      <c r="A171" s="335"/>
      <c r="B171" s="30"/>
      <c r="C171" s="9"/>
      <c r="D171" s="30"/>
      <c r="E171" s="6"/>
      <c r="G171" s="335"/>
      <c r="H171" s="30"/>
      <c r="I171" s="9"/>
      <c r="J171" s="30"/>
      <c r="K171" s="6"/>
      <c r="M171" s="335"/>
      <c r="N171" s="30"/>
      <c r="O171" s="9"/>
      <c r="P171" s="30"/>
      <c r="Q171" s="6"/>
      <c r="S171" s="335"/>
      <c r="T171" s="30"/>
      <c r="U171" s="221"/>
      <c r="V171" s="196"/>
      <c r="W171" s="6"/>
      <c r="Y171" s="335"/>
      <c r="Z171" s="30"/>
      <c r="AA171" s="9"/>
      <c r="AB171" s="30"/>
      <c r="AC171" s="6"/>
    </row>
    <row r="172" spans="1:29" ht="20.149999999999999" customHeight="1">
      <c r="A172" s="335"/>
      <c r="B172" s="30"/>
      <c r="C172" s="9"/>
      <c r="D172" s="30"/>
      <c r="E172" s="6"/>
      <c r="G172" s="335"/>
      <c r="H172" s="30"/>
      <c r="I172" s="9"/>
      <c r="J172" s="30"/>
      <c r="K172" s="6"/>
      <c r="M172" s="335"/>
      <c r="N172" s="30"/>
      <c r="O172" s="9"/>
      <c r="P172" s="30"/>
      <c r="Q172" s="6"/>
      <c r="S172" s="335"/>
      <c r="T172" s="30"/>
      <c r="U172" s="9"/>
      <c r="V172" s="30"/>
      <c r="W172" s="6"/>
      <c r="Y172" s="335"/>
      <c r="Z172" s="30"/>
      <c r="AA172" s="9"/>
      <c r="AB172" s="30"/>
      <c r="AC172" s="6"/>
    </row>
    <row r="173" spans="1:29" ht="20.149999999999999" customHeight="1">
      <c r="A173" s="335"/>
      <c r="B173" s="30"/>
      <c r="C173" s="9"/>
      <c r="D173" s="30"/>
      <c r="E173" s="6"/>
      <c r="G173" s="335"/>
      <c r="H173" s="30"/>
      <c r="I173" s="9"/>
      <c r="J173" s="30"/>
      <c r="K173" s="6"/>
      <c r="M173" s="335"/>
      <c r="N173" s="30"/>
      <c r="O173" s="9"/>
      <c r="P173" s="30"/>
      <c r="Q173" s="6"/>
      <c r="S173" s="335"/>
      <c r="T173" s="30"/>
      <c r="U173" s="9"/>
      <c r="V173" s="30"/>
      <c r="W173" s="6"/>
      <c r="Y173" s="335"/>
      <c r="Z173" s="30"/>
      <c r="AA173" s="9"/>
      <c r="AB173" s="30"/>
      <c r="AC173" s="6"/>
    </row>
    <row r="174" spans="1:29" ht="20.149999999999999" customHeight="1">
      <c r="A174" s="335"/>
      <c r="B174" s="16"/>
      <c r="C174" s="31"/>
      <c r="D174" s="30"/>
      <c r="E174" s="6"/>
      <c r="G174" s="335"/>
      <c r="H174" s="16"/>
      <c r="I174" s="31"/>
      <c r="J174" s="30"/>
      <c r="K174" s="6"/>
      <c r="M174" s="335"/>
      <c r="N174" s="16"/>
      <c r="O174" s="31"/>
      <c r="P174" s="30"/>
      <c r="Q174" s="6"/>
      <c r="S174" s="335"/>
      <c r="T174" s="16"/>
      <c r="U174" s="31"/>
      <c r="V174" s="30"/>
      <c r="W174" s="6"/>
      <c r="Y174" s="335"/>
      <c r="Z174" s="16"/>
      <c r="AA174" s="9"/>
      <c r="AB174" s="30"/>
      <c r="AC174" s="6"/>
    </row>
    <row r="175" spans="1:29" ht="20.149999999999999" customHeight="1" thickBot="1">
      <c r="A175" s="337"/>
      <c r="B175" s="34"/>
      <c r="C175" s="12"/>
      <c r="D175" s="26"/>
      <c r="E175" s="35"/>
      <c r="G175" s="337"/>
      <c r="H175" s="34"/>
      <c r="I175" s="12"/>
      <c r="J175" s="26"/>
      <c r="K175" s="35"/>
      <c r="M175" s="337"/>
      <c r="N175" s="34"/>
      <c r="O175" s="12"/>
      <c r="P175" s="26"/>
      <c r="Q175" s="35"/>
      <c r="S175" s="337"/>
      <c r="T175" s="34"/>
      <c r="U175" s="12"/>
      <c r="V175" s="26"/>
      <c r="W175" s="35"/>
      <c r="Y175" s="337"/>
      <c r="Z175" s="34"/>
      <c r="AA175" s="12"/>
      <c r="AB175" s="26"/>
      <c r="AC175" s="35"/>
    </row>
    <row r="176" spans="1:29" ht="20.149999999999999" customHeight="1">
      <c r="A176" s="334" t="s">
        <v>51</v>
      </c>
      <c r="B176" s="32">
        <v>0</v>
      </c>
      <c r="C176" s="32"/>
      <c r="D176" s="17"/>
      <c r="E176" s="6"/>
      <c r="G176" s="334" t="s">
        <v>51</v>
      </c>
      <c r="H176" s="32">
        <v>0</v>
      </c>
      <c r="I176" s="36"/>
      <c r="J176" s="17"/>
      <c r="K176" s="6"/>
      <c r="M176" s="334" t="s">
        <v>51</v>
      </c>
      <c r="N176" s="32">
        <v>0</v>
      </c>
      <c r="O176" s="36"/>
      <c r="P176" s="17"/>
      <c r="Q176" s="6"/>
      <c r="S176" s="334" t="s">
        <v>51</v>
      </c>
      <c r="T176" s="32">
        <v>0</v>
      </c>
      <c r="U176" s="36"/>
      <c r="V176" s="17"/>
      <c r="W176" s="6"/>
      <c r="Y176" s="334" t="s">
        <v>51</v>
      </c>
      <c r="Z176" s="133">
        <v>0</v>
      </c>
      <c r="AA176" s="134"/>
      <c r="AB176" s="40"/>
      <c r="AC176" s="3"/>
    </row>
    <row r="177" spans="1:29" ht="20.149999999999999" customHeight="1">
      <c r="A177" s="335"/>
      <c r="B177" s="37"/>
      <c r="C177" s="33"/>
      <c r="D177" s="16"/>
      <c r="E177" s="6"/>
      <c r="G177" s="335"/>
      <c r="H177" s="37"/>
      <c r="I177" s="33"/>
      <c r="J177" s="16"/>
      <c r="K177" s="6"/>
      <c r="M177" s="335"/>
      <c r="N177" s="37"/>
      <c r="O177" s="33"/>
      <c r="P177" s="16"/>
      <c r="Q177" s="6"/>
      <c r="S177" s="335"/>
      <c r="T177" s="37"/>
      <c r="U177" s="33"/>
      <c r="V177" s="16"/>
      <c r="W177" s="6"/>
      <c r="Y177" s="335"/>
      <c r="Z177" s="37"/>
      <c r="AA177" s="33"/>
      <c r="AB177" s="16"/>
      <c r="AC177" s="6"/>
    </row>
    <row r="178" spans="1:29" ht="20.149999999999999" customHeight="1">
      <c r="A178" s="335"/>
      <c r="B178" s="7"/>
      <c r="C178" s="8"/>
      <c r="D178" s="9"/>
      <c r="E178" s="6"/>
      <c r="G178" s="335"/>
      <c r="H178" s="7"/>
      <c r="I178" s="8"/>
      <c r="J178" s="9"/>
      <c r="K178" s="6"/>
      <c r="M178" s="335"/>
      <c r="N178" s="7"/>
      <c r="O178" s="8"/>
      <c r="P178" s="9"/>
      <c r="Q178" s="6"/>
      <c r="S178" s="335"/>
      <c r="T178" s="7"/>
      <c r="U178" s="8"/>
      <c r="V178" s="9"/>
      <c r="W178" s="6"/>
      <c r="Y178" s="335"/>
      <c r="Z178" s="7"/>
      <c r="AA178" s="8"/>
      <c r="AB178" s="9"/>
      <c r="AC178" s="6"/>
    </row>
    <row r="179" spans="1:29" ht="24" customHeight="1">
      <c r="A179" s="335"/>
      <c r="B179" s="7"/>
      <c r="C179" s="8"/>
      <c r="D179" s="9"/>
      <c r="E179" s="6"/>
      <c r="G179" s="335"/>
      <c r="H179" s="7"/>
      <c r="I179" s="8"/>
      <c r="J179" s="9"/>
      <c r="K179" s="6"/>
      <c r="M179" s="335"/>
      <c r="N179" s="7"/>
      <c r="O179" s="8"/>
      <c r="P179" s="9"/>
      <c r="Q179" s="6"/>
      <c r="S179" s="335"/>
      <c r="T179" s="7"/>
      <c r="U179" s="8"/>
      <c r="V179" s="9"/>
      <c r="W179" s="6"/>
      <c r="Y179" s="335"/>
      <c r="Z179" s="7"/>
      <c r="AA179" s="8"/>
      <c r="AB179" s="9"/>
      <c r="AC179" s="6"/>
    </row>
    <row r="180" spans="1:29" ht="20.149999999999999" customHeight="1">
      <c r="A180" s="335"/>
      <c r="B180" s="7"/>
      <c r="C180" s="8"/>
      <c r="D180" s="9"/>
      <c r="E180" s="6"/>
      <c r="G180" s="335"/>
      <c r="H180" s="7"/>
      <c r="I180" s="8"/>
      <c r="J180" s="9"/>
      <c r="K180" s="6"/>
      <c r="M180" s="335"/>
      <c r="N180" s="7"/>
      <c r="O180" s="8"/>
      <c r="P180" s="9"/>
      <c r="Q180" s="6"/>
      <c r="S180" s="335"/>
      <c r="T180" s="7"/>
      <c r="U180" s="8"/>
      <c r="V180" s="9"/>
      <c r="W180" s="6"/>
      <c r="Y180" s="335"/>
      <c r="Z180" s="7"/>
      <c r="AA180" s="8"/>
      <c r="AB180" s="9"/>
      <c r="AC180" s="6"/>
    </row>
    <row r="181" spans="1:29" ht="20.149999999999999" customHeight="1" thickBot="1">
      <c r="A181" s="335"/>
      <c r="B181" s="7"/>
      <c r="C181" s="8"/>
      <c r="D181" s="9"/>
      <c r="E181" s="6"/>
      <c r="G181" s="335"/>
      <c r="H181" s="7"/>
      <c r="I181" s="8"/>
      <c r="J181" s="9"/>
      <c r="K181" s="6"/>
      <c r="M181" s="335"/>
      <c r="N181" s="7"/>
      <c r="O181" s="8"/>
      <c r="P181" s="9"/>
      <c r="Q181" s="6"/>
      <c r="S181" s="335"/>
      <c r="T181" s="10"/>
      <c r="U181" s="11"/>
      <c r="V181" s="12"/>
      <c r="W181" s="35"/>
      <c r="Y181" s="337"/>
      <c r="Z181" s="10"/>
      <c r="AA181" s="11"/>
      <c r="AB181" s="12"/>
      <c r="AC181" s="13"/>
    </row>
    <row r="182" spans="1:29" ht="20.149999999999999" customHeight="1">
      <c r="A182" s="334" t="s">
        <v>52</v>
      </c>
      <c r="B182" s="38">
        <v>0</v>
      </c>
      <c r="C182" s="39"/>
      <c r="D182" s="40"/>
      <c r="E182" s="112"/>
      <c r="G182" s="334" t="s">
        <v>52</v>
      </c>
      <c r="H182" s="38">
        <v>0</v>
      </c>
      <c r="I182" s="39"/>
      <c r="J182" s="40"/>
      <c r="K182" s="112"/>
      <c r="M182" s="334" t="s">
        <v>52</v>
      </c>
      <c r="N182" s="38">
        <v>0</v>
      </c>
      <c r="O182" s="39"/>
      <c r="P182" s="40"/>
      <c r="Q182" s="3"/>
      <c r="S182" s="334" t="s">
        <v>52</v>
      </c>
      <c r="T182" s="109">
        <v>0</v>
      </c>
      <c r="U182" s="215"/>
      <c r="V182" s="202"/>
      <c r="W182" s="18"/>
      <c r="Y182" s="335" t="s">
        <v>52</v>
      </c>
      <c r="Z182" s="109">
        <v>0</v>
      </c>
      <c r="AA182" s="201"/>
      <c r="AB182" s="202"/>
      <c r="AC182" s="18"/>
    </row>
    <row r="183" spans="1:29" ht="20.149999999999999" customHeight="1">
      <c r="A183" s="335"/>
      <c r="B183" s="41"/>
      <c r="C183" s="42"/>
      <c r="D183" s="16"/>
      <c r="E183" s="115"/>
      <c r="G183" s="335"/>
      <c r="H183" s="41"/>
      <c r="I183" s="42"/>
      <c r="J183" s="16"/>
      <c r="K183" s="117"/>
      <c r="M183" s="335"/>
      <c r="N183" s="41"/>
      <c r="O183" s="42"/>
      <c r="P183" s="16"/>
      <c r="Q183" s="6"/>
      <c r="S183" s="335"/>
      <c r="T183" s="41"/>
      <c r="U183" s="206"/>
      <c r="V183" s="154"/>
      <c r="W183" s="6"/>
      <c r="Y183" s="335"/>
      <c r="Z183" s="41"/>
      <c r="AA183" s="168"/>
      <c r="AB183" s="154"/>
      <c r="AC183" s="6"/>
    </row>
    <row r="184" spans="1:29" ht="20.149999999999999" customHeight="1">
      <c r="A184" s="335"/>
      <c r="B184" s="7"/>
      <c r="C184" s="43"/>
      <c r="D184" s="9"/>
      <c r="E184" s="117"/>
      <c r="G184" s="335"/>
      <c r="H184" s="7"/>
      <c r="I184" s="43"/>
      <c r="J184" s="9"/>
      <c r="K184" s="6"/>
      <c r="M184" s="335"/>
      <c r="N184" s="7"/>
      <c r="O184" s="43"/>
      <c r="P184" s="9"/>
      <c r="Q184" s="6"/>
      <c r="S184" s="335"/>
      <c r="T184" s="7"/>
      <c r="U184" s="207"/>
      <c r="V184" s="198"/>
      <c r="W184" s="6"/>
      <c r="Y184" s="335"/>
      <c r="Z184" s="7"/>
      <c r="AA184" s="43"/>
      <c r="AB184" s="9"/>
      <c r="AC184" s="115"/>
    </row>
    <row r="185" spans="1:29" ht="20.149999999999999" customHeight="1">
      <c r="A185" s="335"/>
      <c r="B185" s="7"/>
      <c r="C185" s="8"/>
      <c r="D185" s="9"/>
      <c r="E185" s="6"/>
      <c r="G185" s="335"/>
      <c r="H185" s="7"/>
      <c r="I185" s="8"/>
      <c r="J185" s="9"/>
      <c r="K185" s="6"/>
      <c r="M185" s="335"/>
      <c r="N185" s="7"/>
      <c r="O185" s="8"/>
      <c r="P185" s="9"/>
      <c r="Q185" s="6"/>
      <c r="S185" s="335"/>
      <c r="T185" s="7"/>
      <c r="U185" s="207"/>
      <c r="V185" s="208"/>
      <c r="W185" s="6"/>
      <c r="Y185" s="335"/>
      <c r="Z185" s="7"/>
      <c r="AA185" s="123"/>
      <c r="AB185" s="17"/>
      <c r="AC185" s="18"/>
    </row>
    <row r="186" spans="1:29" ht="20.149999999999999" customHeight="1" thickBot="1">
      <c r="A186" s="337"/>
      <c r="B186" s="10"/>
      <c r="C186" s="11"/>
      <c r="D186" s="12"/>
      <c r="E186" s="13"/>
      <c r="G186" s="337"/>
      <c r="H186" s="10"/>
      <c r="I186" s="11"/>
      <c r="J186" s="12"/>
      <c r="K186" s="13"/>
      <c r="M186" s="337"/>
      <c r="N186" s="10"/>
      <c r="O186" s="11"/>
      <c r="P186" s="12"/>
      <c r="Q186" s="13"/>
      <c r="S186" s="337"/>
      <c r="T186" s="10"/>
      <c r="U186" s="11"/>
      <c r="V186" s="12"/>
      <c r="W186" s="13"/>
      <c r="Y186" s="337"/>
      <c r="Z186" s="10"/>
      <c r="AA186" s="42"/>
      <c r="AB186" s="16"/>
      <c r="AC186" s="6"/>
    </row>
    <row r="187" spans="1:29" ht="20.149999999999999" customHeight="1" thickBot="1">
      <c r="A187" s="44"/>
      <c r="B187" s="45"/>
      <c r="C187" s="46"/>
      <c r="D187" s="47"/>
      <c r="E187" s="48"/>
      <c r="G187" s="44"/>
      <c r="H187" s="45"/>
      <c r="I187" s="46"/>
      <c r="J187" s="47"/>
      <c r="K187" s="48"/>
      <c r="M187" s="44"/>
      <c r="N187" s="45"/>
      <c r="O187" s="46"/>
      <c r="P187" s="47"/>
      <c r="Q187" s="48"/>
      <c r="S187" s="44"/>
      <c r="T187" s="45"/>
      <c r="U187" s="46"/>
      <c r="V187" s="47"/>
      <c r="W187" s="48"/>
      <c r="Y187" s="44"/>
      <c r="Z187" s="45"/>
      <c r="AA187" s="46"/>
      <c r="AB187" s="47"/>
      <c r="AC187" s="48"/>
    </row>
  </sheetData>
  <mergeCells count="175">
    <mergeCell ref="Y176:Y181"/>
    <mergeCell ref="AB151:AC151"/>
    <mergeCell ref="A145:A149"/>
    <mergeCell ref="G145:G149"/>
    <mergeCell ref="M145:M149"/>
    <mergeCell ref="S145:S149"/>
    <mergeCell ref="Y145:Y149"/>
    <mergeCell ref="A152:A159"/>
    <mergeCell ref="G152:G159"/>
    <mergeCell ref="M152:M159"/>
    <mergeCell ref="S152:S159"/>
    <mergeCell ref="Y152:Y159"/>
    <mergeCell ref="Y151:AA151"/>
    <mergeCell ref="A151:C151"/>
    <mergeCell ref="D151:E151"/>
    <mergeCell ref="G151:I151"/>
    <mergeCell ref="J151:K151"/>
    <mergeCell ref="M151:O151"/>
    <mergeCell ref="P151:Q151"/>
    <mergeCell ref="S151:U151"/>
    <mergeCell ref="V151:W151"/>
    <mergeCell ref="A139:A144"/>
    <mergeCell ref="G139:G144"/>
    <mergeCell ref="A182:A186"/>
    <mergeCell ref="G182:G186"/>
    <mergeCell ref="M182:M186"/>
    <mergeCell ref="S182:S186"/>
    <mergeCell ref="Y182:Y186"/>
    <mergeCell ref="A160:A167"/>
    <mergeCell ref="G160:G167"/>
    <mergeCell ref="M160:M167"/>
    <mergeCell ref="S160:S167"/>
    <mergeCell ref="Y160:Y167"/>
    <mergeCell ref="A168:A175"/>
    <mergeCell ref="G168:G175"/>
    <mergeCell ref="M168:M175"/>
    <mergeCell ref="S168:S175"/>
    <mergeCell ref="Y168:Y175"/>
    <mergeCell ref="M139:M144"/>
    <mergeCell ref="S139:S144"/>
    <mergeCell ref="Y139:Y144"/>
    <mergeCell ref="A176:A181"/>
    <mergeCell ref="G176:G181"/>
    <mergeCell ref="M176:M181"/>
    <mergeCell ref="S176:S181"/>
    <mergeCell ref="A131:A138"/>
    <mergeCell ref="G131:G138"/>
    <mergeCell ref="M131:M138"/>
    <mergeCell ref="S131:S138"/>
    <mergeCell ref="Y131:Y138"/>
    <mergeCell ref="A115:A122"/>
    <mergeCell ref="G115:G122"/>
    <mergeCell ref="M115:M122"/>
    <mergeCell ref="S115:S122"/>
    <mergeCell ref="Y115:Y122"/>
    <mergeCell ref="A123:A130"/>
    <mergeCell ref="G123:G130"/>
    <mergeCell ref="M123:M130"/>
    <mergeCell ref="S123:S130"/>
    <mergeCell ref="Y123:Y130"/>
    <mergeCell ref="G94:G101"/>
    <mergeCell ref="M94:M101"/>
    <mergeCell ref="S94:S101"/>
    <mergeCell ref="Y94:Y101"/>
    <mergeCell ref="A78:A85"/>
    <mergeCell ref="G78:G85"/>
    <mergeCell ref="M78:M85"/>
    <mergeCell ref="S78:S85"/>
    <mergeCell ref="Y78:Y85"/>
    <mergeCell ref="A86:A93"/>
    <mergeCell ref="G86:G93"/>
    <mergeCell ref="M86:M93"/>
    <mergeCell ref="S86:S93"/>
    <mergeCell ref="Y86:Y93"/>
    <mergeCell ref="G71:G75"/>
    <mergeCell ref="M71:M75"/>
    <mergeCell ref="S71:S75"/>
    <mergeCell ref="AB114:AC114"/>
    <mergeCell ref="S114:U114"/>
    <mergeCell ref="V114:W114"/>
    <mergeCell ref="Y114:AA114"/>
    <mergeCell ref="A114:C114"/>
    <mergeCell ref="D114:E114"/>
    <mergeCell ref="A102:A107"/>
    <mergeCell ref="G102:G107"/>
    <mergeCell ref="M102:M107"/>
    <mergeCell ref="G114:I114"/>
    <mergeCell ref="J114:K114"/>
    <mergeCell ref="M114:O114"/>
    <mergeCell ref="P114:Q114"/>
    <mergeCell ref="S102:S107"/>
    <mergeCell ref="Y102:Y107"/>
    <mergeCell ref="A108:A112"/>
    <mergeCell ref="G108:G112"/>
    <mergeCell ref="M108:M112"/>
    <mergeCell ref="S108:S112"/>
    <mergeCell ref="Y108:Y112"/>
    <mergeCell ref="A94:A101"/>
    <mergeCell ref="A2:C2"/>
    <mergeCell ref="D2:E2"/>
    <mergeCell ref="S19:S26"/>
    <mergeCell ref="Y71:Y75"/>
    <mergeCell ref="G57:G64"/>
    <mergeCell ref="M57:M64"/>
    <mergeCell ref="G65:G70"/>
    <mergeCell ref="M65:M70"/>
    <mergeCell ref="A77:C77"/>
    <mergeCell ref="D77:E77"/>
    <mergeCell ref="A11:A18"/>
    <mergeCell ref="A3:A10"/>
    <mergeCell ref="A65:A70"/>
    <mergeCell ref="A71:A75"/>
    <mergeCell ref="S65:S70"/>
    <mergeCell ref="P77:Q77"/>
    <mergeCell ref="S77:U77"/>
    <mergeCell ref="G77:I77"/>
    <mergeCell ref="J77:K77"/>
    <mergeCell ref="M77:O77"/>
    <mergeCell ref="S41:S48"/>
    <mergeCell ref="S57:S64"/>
    <mergeCell ref="A57:A64"/>
    <mergeCell ref="Y3:Y10"/>
    <mergeCell ref="S49:S56"/>
    <mergeCell ref="G33:G37"/>
    <mergeCell ref="A33:A37"/>
    <mergeCell ref="A27:A32"/>
    <mergeCell ref="A19:A26"/>
    <mergeCell ref="M19:M26"/>
    <mergeCell ref="M27:M32"/>
    <mergeCell ref="M33:M37"/>
    <mergeCell ref="G3:G10"/>
    <mergeCell ref="G11:G18"/>
    <mergeCell ref="G19:G26"/>
    <mergeCell ref="G27:G32"/>
    <mergeCell ref="M3:M10"/>
    <mergeCell ref="M11:M18"/>
    <mergeCell ref="S27:S32"/>
    <mergeCell ref="A40:C40"/>
    <mergeCell ref="A41:A48"/>
    <mergeCell ref="G41:G48"/>
    <mergeCell ref="M41:M48"/>
    <mergeCell ref="A49:A56"/>
    <mergeCell ref="G49:G56"/>
    <mergeCell ref="M49:M56"/>
    <mergeCell ref="D40:E40"/>
    <mergeCell ref="G40:I40"/>
    <mergeCell ref="J40:K40"/>
    <mergeCell ref="M40:O40"/>
    <mergeCell ref="P40:Q40"/>
    <mergeCell ref="S40:U40"/>
    <mergeCell ref="V40:W40"/>
    <mergeCell ref="Y40:AA40"/>
    <mergeCell ref="G2:I2"/>
    <mergeCell ref="S33:S37"/>
    <mergeCell ref="Y27:Y32"/>
    <mergeCell ref="Y33:Y37"/>
    <mergeCell ref="J2:K2"/>
    <mergeCell ref="M2:O2"/>
    <mergeCell ref="P2:Q2"/>
    <mergeCell ref="S2:U2"/>
    <mergeCell ref="S3:S10"/>
    <mergeCell ref="S11:S18"/>
    <mergeCell ref="Y11:Y18"/>
    <mergeCell ref="Y19:Y26"/>
    <mergeCell ref="V2:W2"/>
    <mergeCell ref="Y2:AA2"/>
    <mergeCell ref="AB2:AC2"/>
    <mergeCell ref="AB40:AC40"/>
    <mergeCell ref="Y41:Y48"/>
    <mergeCell ref="Y49:Y56"/>
    <mergeCell ref="Y57:Y64"/>
    <mergeCell ref="Y65:Y70"/>
    <mergeCell ref="AB77:AC77"/>
    <mergeCell ref="V77:W77"/>
    <mergeCell ref="Y77:AA77"/>
  </mergeCells>
  <phoneticPr fontId="21" type="noConversion"/>
  <pageMargins left="0.59055118110236227" right="0.59055118110236227" top="0.59055118110236227" bottom="0.59055118110236227" header="0.31496062992125984" footer="0.31496062992125984"/>
  <pageSetup paperSize="9" scale="55" orientation="landscape" r:id="rId1"/>
  <rowBreaks count="4" manualBreakCount="4">
    <brk id="39" max="16383" man="1"/>
    <brk id="76" max="16383" man="1"/>
    <brk id="113" max="16383" man="1"/>
    <brk id="15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view="pageBreakPreview" topLeftCell="A13" zoomScale="60" zoomScaleNormal="70" workbookViewId="0">
      <selection activeCell="G13" sqref="G13"/>
    </sheetView>
  </sheetViews>
  <sheetFormatPr defaultColWidth="9" defaultRowHeight="19.5"/>
  <cols>
    <col min="1" max="1" width="3.6328125" style="73" customWidth="1"/>
    <col min="2" max="2" width="3" style="73" customWidth="1"/>
    <col min="3" max="3" width="37.453125" style="73" customWidth="1"/>
    <col min="4" max="4" width="35.36328125" style="73" customWidth="1"/>
    <col min="5" max="5" width="41.26953125" style="73" customWidth="1"/>
    <col min="6" max="6" width="27.90625" style="73" customWidth="1"/>
    <col min="7" max="7" width="23.6328125" style="73" customWidth="1"/>
    <col min="8" max="8" width="33.36328125" style="73" customWidth="1"/>
    <col min="9" max="10" width="7.6328125" style="73" customWidth="1"/>
    <col min="11" max="11" width="9.90625" style="73" customWidth="1"/>
    <col min="12" max="18" width="5" style="69" customWidth="1"/>
    <col min="19" max="16384" width="9" style="71"/>
  </cols>
  <sheetData>
    <row r="1" spans="1:18" s="51" customFormat="1">
      <c r="A1" s="325" t="s">
        <v>392</v>
      </c>
      <c r="B1" s="326"/>
      <c r="C1" s="326"/>
      <c r="D1" s="326"/>
      <c r="E1" s="326"/>
      <c r="F1" s="326"/>
      <c r="G1" s="326"/>
      <c r="H1" s="326"/>
      <c r="I1" s="326"/>
      <c r="J1" s="49"/>
      <c r="K1" s="49"/>
      <c r="L1" s="50"/>
      <c r="M1" s="50"/>
      <c r="N1" s="50"/>
      <c r="O1" s="50"/>
      <c r="P1" s="50"/>
      <c r="Q1" s="50"/>
      <c r="R1" s="50"/>
    </row>
    <row r="2" spans="1:18" s="58" customFormat="1" ht="62.15" customHeight="1" thickBot="1">
      <c r="A2" s="52"/>
      <c r="B2" s="53"/>
      <c r="C2" s="54"/>
      <c r="D2" s="53"/>
      <c r="E2" s="53"/>
      <c r="F2" s="53"/>
      <c r="G2" s="55" t="s">
        <v>0</v>
      </c>
      <c r="H2" s="53"/>
      <c r="I2" s="53"/>
      <c r="J2" s="53"/>
      <c r="K2" s="53"/>
      <c r="L2" s="56"/>
      <c r="M2" s="56"/>
      <c r="N2" s="56"/>
      <c r="O2" s="56"/>
      <c r="P2" s="57"/>
      <c r="Q2" s="57"/>
      <c r="R2" s="57"/>
    </row>
    <row r="3" spans="1:18" s="59" customFormat="1" ht="18.75" customHeight="1">
      <c r="A3" s="327" t="s">
        <v>9</v>
      </c>
      <c r="B3" s="329" t="s">
        <v>10</v>
      </c>
      <c r="C3" s="331" t="s">
        <v>11</v>
      </c>
      <c r="D3" s="331" t="s">
        <v>12</v>
      </c>
      <c r="E3" s="331" t="s">
        <v>13</v>
      </c>
      <c r="F3" s="319" t="s">
        <v>43</v>
      </c>
      <c r="G3" s="331" t="s">
        <v>14</v>
      </c>
      <c r="H3" s="319" t="s">
        <v>15</v>
      </c>
      <c r="I3" s="319" t="s">
        <v>16</v>
      </c>
      <c r="J3" s="319" t="s">
        <v>380</v>
      </c>
      <c r="K3" s="321" t="s">
        <v>401</v>
      </c>
      <c r="L3" s="323" t="s">
        <v>44</v>
      </c>
      <c r="M3" s="312" t="s">
        <v>45</v>
      </c>
      <c r="N3" s="312" t="s">
        <v>17</v>
      </c>
      <c r="O3" s="312" t="s">
        <v>18</v>
      </c>
      <c r="P3" s="312" t="s">
        <v>19</v>
      </c>
      <c r="Q3" s="312" t="s">
        <v>20</v>
      </c>
      <c r="R3" s="289" t="s">
        <v>21</v>
      </c>
    </row>
    <row r="4" spans="1:18" s="59" customFormat="1" ht="53.25" customHeight="1" thickBot="1">
      <c r="A4" s="328"/>
      <c r="B4" s="330"/>
      <c r="C4" s="320"/>
      <c r="D4" s="320"/>
      <c r="E4" s="320"/>
      <c r="F4" s="320"/>
      <c r="G4" s="320"/>
      <c r="H4" s="320"/>
      <c r="I4" s="320"/>
      <c r="J4" s="320"/>
      <c r="K4" s="322"/>
      <c r="L4" s="324"/>
      <c r="M4" s="313"/>
      <c r="N4" s="313"/>
      <c r="O4" s="313"/>
      <c r="P4" s="313"/>
      <c r="Q4" s="313"/>
      <c r="R4" s="290" t="s">
        <v>22</v>
      </c>
    </row>
    <row r="5" spans="1:18" s="61" customFormat="1" ht="57" customHeight="1">
      <c r="A5" s="118">
        <v>45201</v>
      </c>
      <c r="B5" s="111" t="s">
        <v>36</v>
      </c>
      <c r="C5" s="363" t="s">
        <v>285</v>
      </c>
      <c r="D5" s="364"/>
      <c r="E5" s="364"/>
      <c r="F5" s="364"/>
      <c r="G5" s="364"/>
      <c r="H5" s="365"/>
      <c r="I5" s="119"/>
      <c r="J5" s="119"/>
      <c r="K5" s="119"/>
      <c r="L5" s="120" t="e">
        <f>#REF!</f>
        <v>#REF!</v>
      </c>
      <c r="M5" s="120" t="e">
        <f>#REF!+IF(K5="豆漿",0.5,0)</f>
        <v>#REF!</v>
      </c>
      <c r="N5" s="120" t="e">
        <f>#REF!</f>
        <v>#REF!</v>
      </c>
      <c r="O5" s="120">
        <f>IF(J5="鮮奶",0.8,0)</f>
        <v>0</v>
      </c>
      <c r="P5" s="120" t="e">
        <f>#REF!</f>
        <v>#REF!</v>
      </c>
      <c r="Q5" s="120">
        <f>IF(I5="水果",1,0)</f>
        <v>0</v>
      </c>
      <c r="R5" s="120" t="e">
        <f>L5*70+M5*75+N5*25+O5*150+P5*45+Q5*60</f>
        <v>#REF!</v>
      </c>
    </row>
    <row r="6" spans="1:18" s="61" customFormat="1" ht="65.25" customHeight="1">
      <c r="A6" s="92">
        <f>A5+1</f>
        <v>45202</v>
      </c>
      <c r="B6" s="62" t="s">
        <v>37</v>
      </c>
      <c r="C6" s="281" t="s">
        <v>388</v>
      </c>
      <c r="D6" s="281" t="s">
        <v>291</v>
      </c>
      <c r="E6" s="281" t="s">
        <v>292</v>
      </c>
      <c r="F6" s="281" t="s">
        <v>429</v>
      </c>
      <c r="G6" s="161" t="s">
        <v>95</v>
      </c>
      <c r="H6" s="281" t="s">
        <v>293</v>
      </c>
      <c r="I6" s="63" t="s">
        <v>385</v>
      </c>
      <c r="J6" s="63"/>
      <c r="K6" s="63"/>
      <c r="L6" s="64">
        <v>5</v>
      </c>
      <c r="M6" s="64">
        <v>2.2000000000000002</v>
      </c>
      <c r="N6" s="64">
        <v>2.1</v>
      </c>
      <c r="O6" s="64">
        <f t="shared" ref="O6:O28" si="0">IF(J6="鮮奶",0.8,0)</f>
        <v>0</v>
      </c>
      <c r="P6" s="64">
        <v>2.5</v>
      </c>
      <c r="Q6" s="64">
        <f t="shared" ref="Q6:Q28" si="1">IF(I6="水果",1,0)</f>
        <v>1</v>
      </c>
      <c r="R6" s="64">
        <f t="shared" ref="R6:R29" si="2">L6*70+M6*75+N6*25+O6*150+P6*45+Q6*60</f>
        <v>740</v>
      </c>
    </row>
    <row r="7" spans="1:18" s="61" customFormat="1" ht="65.25" customHeight="1">
      <c r="A7" s="92">
        <f>A6+1</f>
        <v>45203</v>
      </c>
      <c r="B7" s="62" t="s">
        <v>38</v>
      </c>
      <c r="C7" s="161" t="s">
        <v>295</v>
      </c>
      <c r="D7" s="281" t="s">
        <v>296</v>
      </c>
      <c r="E7" s="281" t="s">
        <v>297</v>
      </c>
      <c r="F7" s="281" t="s">
        <v>430</v>
      </c>
      <c r="G7" s="161" t="s">
        <v>99</v>
      </c>
      <c r="H7" s="281" t="s">
        <v>298</v>
      </c>
      <c r="I7" s="63" t="s">
        <v>288</v>
      </c>
      <c r="J7" s="63"/>
      <c r="K7" s="63"/>
      <c r="L7" s="64">
        <v>5.2</v>
      </c>
      <c r="M7" s="64">
        <v>2.6</v>
      </c>
      <c r="N7" s="64">
        <v>1.8</v>
      </c>
      <c r="O7" s="64">
        <f t="shared" si="0"/>
        <v>0</v>
      </c>
      <c r="P7" s="64">
        <v>2.5</v>
      </c>
      <c r="Q7" s="64">
        <f t="shared" si="1"/>
        <v>1</v>
      </c>
      <c r="R7" s="64">
        <f t="shared" si="2"/>
        <v>776.5</v>
      </c>
    </row>
    <row r="8" spans="1:18" s="61" customFormat="1" ht="65.25" customHeight="1">
      <c r="A8" s="92">
        <f>A7+1</f>
        <v>45204</v>
      </c>
      <c r="B8" s="62" t="s">
        <v>4</v>
      </c>
      <c r="C8" s="161" t="s">
        <v>66</v>
      </c>
      <c r="D8" s="281" t="s">
        <v>299</v>
      </c>
      <c r="E8" s="281" t="s">
        <v>345</v>
      </c>
      <c r="F8" s="281" t="s">
        <v>431</v>
      </c>
      <c r="G8" s="161" t="s">
        <v>92</v>
      </c>
      <c r="H8" s="281" t="s">
        <v>300</v>
      </c>
      <c r="I8" s="63" t="s">
        <v>288</v>
      </c>
      <c r="J8" s="63"/>
      <c r="K8" s="63"/>
      <c r="L8" s="64">
        <v>5.0999999999999996</v>
      </c>
      <c r="M8" s="64">
        <v>2.7</v>
      </c>
      <c r="N8" s="64">
        <v>1.2</v>
      </c>
      <c r="O8" s="64">
        <f t="shared" si="0"/>
        <v>0</v>
      </c>
      <c r="P8" s="64">
        <v>2.5</v>
      </c>
      <c r="Q8" s="64">
        <f t="shared" si="1"/>
        <v>1</v>
      </c>
      <c r="R8" s="64">
        <f t="shared" si="2"/>
        <v>762</v>
      </c>
    </row>
    <row r="9" spans="1:18" s="66" customFormat="1" ht="65.25" customHeight="1" thickBot="1">
      <c r="A9" s="102">
        <f>A8+1</f>
        <v>45205</v>
      </c>
      <c r="B9" s="65" t="s">
        <v>5</v>
      </c>
      <c r="C9" s="164" t="s">
        <v>96</v>
      </c>
      <c r="D9" s="282" t="s">
        <v>352</v>
      </c>
      <c r="E9" s="282" t="s">
        <v>301</v>
      </c>
      <c r="F9" s="300" t="s">
        <v>432</v>
      </c>
      <c r="G9" s="164" t="s">
        <v>65</v>
      </c>
      <c r="H9" s="282" t="s">
        <v>302</v>
      </c>
      <c r="I9" s="103" t="s">
        <v>288</v>
      </c>
      <c r="J9" s="104"/>
      <c r="K9" s="104"/>
      <c r="L9" s="105">
        <v>5.6</v>
      </c>
      <c r="M9" s="105">
        <v>2.1</v>
      </c>
      <c r="N9" s="105">
        <v>1.2</v>
      </c>
      <c r="O9" s="105">
        <f t="shared" si="0"/>
        <v>0</v>
      </c>
      <c r="P9" s="105">
        <v>2.8</v>
      </c>
      <c r="Q9" s="105">
        <f t="shared" si="1"/>
        <v>1</v>
      </c>
      <c r="R9" s="105">
        <f t="shared" si="2"/>
        <v>765.5</v>
      </c>
    </row>
    <row r="10" spans="1:18" s="61" customFormat="1" ht="65.25" customHeight="1">
      <c r="A10" s="118">
        <f>A9+3</f>
        <v>45208</v>
      </c>
      <c r="B10" s="111" t="s">
        <v>6</v>
      </c>
      <c r="C10" s="244" t="s">
        <v>151</v>
      </c>
      <c r="D10" s="281" t="s">
        <v>341</v>
      </c>
      <c r="E10" s="283" t="s">
        <v>342</v>
      </c>
      <c r="F10" s="283" t="s">
        <v>433</v>
      </c>
      <c r="G10" s="244" t="s">
        <v>89</v>
      </c>
      <c r="H10" s="283" t="s">
        <v>343</v>
      </c>
      <c r="I10" s="119" t="s">
        <v>288</v>
      </c>
      <c r="J10" s="119"/>
      <c r="K10" s="119"/>
      <c r="L10" s="120">
        <v>5.3</v>
      </c>
      <c r="M10" s="120">
        <v>2.4</v>
      </c>
      <c r="N10" s="120">
        <v>1.3</v>
      </c>
      <c r="O10" s="120">
        <f>IF(J10="鮮奶",0.8,0)</f>
        <v>0</v>
      </c>
      <c r="P10" s="120">
        <v>2.8</v>
      </c>
      <c r="Q10" s="120">
        <f t="shared" si="1"/>
        <v>1</v>
      </c>
      <c r="R10" s="120">
        <f t="shared" si="2"/>
        <v>769.5</v>
      </c>
    </row>
    <row r="11" spans="1:18" s="61" customFormat="1" ht="65.25" customHeight="1">
      <c r="A11" s="92">
        <f>A10+1</f>
        <v>45209</v>
      </c>
      <c r="B11" s="62" t="s">
        <v>7</v>
      </c>
      <c r="C11" s="161" t="s">
        <v>258</v>
      </c>
      <c r="D11" s="161" t="s">
        <v>351</v>
      </c>
      <c r="E11" s="281" t="s">
        <v>344</v>
      </c>
      <c r="F11" s="281" t="s">
        <v>434</v>
      </c>
      <c r="G11" s="161" t="s">
        <v>90</v>
      </c>
      <c r="H11" s="281" t="s">
        <v>346</v>
      </c>
      <c r="I11" s="63"/>
      <c r="J11" s="63" t="s">
        <v>391</v>
      </c>
      <c r="K11" s="63"/>
      <c r="L11" s="64">
        <v>5</v>
      </c>
      <c r="M11" s="64">
        <v>2.5</v>
      </c>
      <c r="N11" s="64">
        <v>1.5</v>
      </c>
      <c r="O11" s="64">
        <f t="shared" si="0"/>
        <v>0.8</v>
      </c>
      <c r="P11" s="64">
        <v>2.5</v>
      </c>
      <c r="Q11" s="64">
        <f t="shared" si="1"/>
        <v>0</v>
      </c>
      <c r="R11" s="64">
        <f t="shared" si="2"/>
        <v>807.5</v>
      </c>
    </row>
    <row r="12" spans="1:18" s="61" customFormat="1" ht="65.25" customHeight="1">
      <c r="A12" s="92">
        <f>A11+1</f>
        <v>45210</v>
      </c>
      <c r="B12" s="62" t="s">
        <v>3</v>
      </c>
      <c r="C12" s="161" t="s">
        <v>68</v>
      </c>
      <c r="D12" s="281" t="s">
        <v>347</v>
      </c>
      <c r="E12" s="281" t="s">
        <v>348</v>
      </c>
      <c r="F12" s="281" t="s">
        <v>435</v>
      </c>
      <c r="G12" s="161" t="s">
        <v>196</v>
      </c>
      <c r="H12" s="281" t="s">
        <v>349</v>
      </c>
      <c r="I12" s="63" t="s">
        <v>288</v>
      </c>
      <c r="J12" s="63"/>
      <c r="K12" s="63"/>
      <c r="L12" s="64">
        <v>5.2</v>
      </c>
      <c r="M12" s="64">
        <v>2.1</v>
      </c>
      <c r="N12" s="64">
        <v>2</v>
      </c>
      <c r="O12" s="64">
        <f t="shared" si="0"/>
        <v>0</v>
      </c>
      <c r="P12" s="64">
        <v>2.5</v>
      </c>
      <c r="Q12" s="64">
        <f t="shared" si="1"/>
        <v>1</v>
      </c>
      <c r="R12" s="64">
        <f t="shared" si="2"/>
        <v>744</v>
      </c>
    </row>
    <row r="13" spans="1:18" s="61" customFormat="1" ht="65.25" customHeight="1">
      <c r="A13" s="92">
        <f>A12+1</f>
        <v>45211</v>
      </c>
      <c r="B13" s="62" t="s">
        <v>4</v>
      </c>
      <c r="C13" s="281" t="s">
        <v>360</v>
      </c>
      <c r="D13" s="281" t="s">
        <v>350</v>
      </c>
      <c r="E13" s="161" t="s">
        <v>354</v>
      </c>
      <c r="F13" s="281" t="s">
        <v>436</v>
      </c>
      <c r="G13" s="161" t="s">
        <v>91</v>
      </c>
      <c r="H13" s="283" t="s">
        <v>355</v>
      </c>
      <c r="I13" s="63" t="s">
        <v>385</v>
      </c>
      <c r="J13" s="63"/>
      <c r="K13" s="63"/>
      <c r="L13" s="64">
        <v>5.2</v>
      </c>
      <c r="M13" s="64">
        <v>2</v>
      </c>
      <c r="N13" s="64">
        <v>1.1000000000000001</v>
      </c>
      <c r="O13" s="64">
        <f t="shared" si="0"/>
        <v>0</v>
      </c>
      <c r="P13" s="64">
        <v>2.5</v>
      </c>
      <c r="Q13" s="64">
        <f t="shared" si="1"/>
        <v>1</v>
      </c>
      <c r="R13" s="64">
        <f t="shared" si="2"/>
        <v>714</v>
      </c>
    </row>
    <row r="14" spans="1:18" s="61" customFormat="1" ht="65.25" customHeight="1" thickBot="1">
      <c r="A14" s="102">
        <f>A13+1</f>
        <v>45212</v>
      </c>
      <c r="B14" s="65" t="s">
        <v>5</v>
      </c>
      <c r="C14" s="164" t="s">
        <v>69</v>
      </c>
      <c r="D14" s="282" t="s">
        <v>356</v>
      </c>
      <c r="E14" s="282" t="s">
        <v>357</v>
      </c>
      <c r="F14" s="164" t="s">
        <v>47</v>
      </c>
      <c r="G14" s="164" t="s">
        <v>201</v>
      </c>
      <c r="H14" s="282" t="s">
        <v>359</v>
      </c>
      <c r="I14" s="188"/>
      <c r="J14" s="104"/>
      <c r="K14" s="104" t="s">
        <v>46</v>
      </c>
      <c r="L14" s="64">
        <v>5.2</v>
      </c>
      <c r="M14" s="64">
        <v>2.1</v>
      </c>
      <c r="N14" s="64">
        <v>2.1</v>
      </c>
      <c r="O14" s="105">
        <f t="shared" si="0"/>
        <v>0</v>
      </c>
      <c r="P14" s="64">
        <v>2.5</v>
      </c>
      <c r="Q14" s="105">
        <f t="shared" si="1"/>
        <v>0</v>
      </c>
      <c r="R14" s="105">
        <f t="shared" si="2"/>
        <v>686.5</v>
      </c>
    </row>
    <row r="15" spans="1:18" s="61" customFormat="1" ht="65.25" customHeight="1">
      <c r="A15" s="118">
        <f>A14+3</f>
        <v>45215</v>
      </c>
      <c r="B15" s="111" t="s">
        <v>6</v>
      </c>
      <c r="C15" s="244" t="s">
        <v>96</v>
      </c>
      <c r="D15" s="283" t="s">
        <v>368</v>
      </c>
      <c r="E15" s="283" t="s">
        <v>369</v>
      </c>
      <c r="F15" s="283" t="s">
        <v>428</v>
      </c>
      <c r="G15" s="244" t="s">
        <v>92</v>
      </c>
      <c r="H15" s="288" t="s">
        <v>370</v>
      </c>
      <c r="I15" s="119"/>
      <c r="J15" s="119"/>
      <c r="K15" s="119" t="s">
        <v>384</v>
      </c>
      <c r="L15" s="60">
        <v>5.3</v>
      </c>
      <c r="M15" s="60">
        <v>2.4</v>
      </c>
      <c r="N15" s="60">
        <v>1.9</v>
      </c>
      <c r="O15" s="120">
        <f t="shared" si="0"/>
        <v>0</v>
      </c>
      <c r="P15" s="60">
        <v>2.5</v>
      </c>
      <c r="Q15" s="120">
        <f t="shared" si="1"/>
        <v>0</v>
      </c>
      <c r="R15" s="120">
        <f t="shared" si="2"/>
        <v>711</v>
      </c>
    </row>
    <row r="16" spans="1:18" s="61" customFormat="1" ht="65.25" customHeight="1">
      <c r="A16" s="92">
        <f>A15+1</f>
        <v>45216</v>
      </c>
      <c r="B16" s="62" t="s">
        <v>7</v>
      </c>
      <c r="C16" s="161" t="s">
        <v>97</v>
      </c>
      <c r="D16" s="281" t="s">
        <v>371</v>
      </c>
      <c r="E16" s="281" t="s">
        <v>372</v>
      </c>
      <c r="F16" s="281" t="s">
        <v>426</v>
      </c>
      <c r="G16" s="161" t="s">
        <v>93</v>
      </c>
      <c r="H16" s="283" t="s">
        <v>373</v>
      </c>
      <c r="I16" s="63" t="s">
        <v>288</v>
      </c>
      <c r="J16" s="63"/>
      <c r="K16" s="63"/>
      <c r="L16" s="64">
        <v>5.5</v>
      </c>
      <c r="M16" s="64">
        <v>2.5</v>
      </c>
      <c r="N16" s="64">
        <v>1.5</v>
      </c>
      <c r="O16" s="64">
        <f t="shared" si="0"/>
        <v>0</v>
      </c>
      <c r="P16" s="64">
        <v>2.5</v>
      </c>
      <c r="Q16" s="64">
        <f t="shared" si="1"/>
        <v>1</v>
      </c>
      <c r="R16" s="64">
        <f t="shared" si="2"/>
        <v>782.5</v>
      </c>
    </row>
    <row r="17" spans="1:18" s="61" customFormat="1" ht="65.25" customHeight="1">
      <c r="A17" s="92">
        <f>A16+1</f>
        <v>45217</v>
      </c>
      <c r="B17" s="62" t="s">
        <v>3</v>
      </c>
      <c r="C17" s="161" t="s">
        <v>98</v>
      </c>
      <c r="D17" s="281" t="s">
        <v>374</v>
      </c>
      <c r="E17" s="281" t="s">
        <v>375</v>
      </c>
      <c r="F17" s="281" t="s">
        <v>427</v>
      </c>
      <c r="G17" s="161" t="s">
        <v>161</v>
      </c>
      <c r="H17" s="281" t="s">
        <v>376</v>
      </c>
      <c r="I17" s="63" t="s">
        <v>385</v>
      </c>
      <c r="J17" s="63"/>
      <c r="K17" s="63"/>
      <c r="L17" s="64">
        <v>5.5</v>
      </c>
      <c r="M17" s="64">
        <v>2.1</v>
      </c>
      <c r="N17" s="64">
        <v>1.4</v>
      </c>
      <c r="O17" s="64">
        <f t="shared" si="0"/>
        <v>0</v>
      </c>
      <c r="P17" s="64">
        <v>2.5</v>
      </c>
      <c r="Q17" s="64">
        <f t="shared" si="1"/>
        <v>1</v>
      </c>
      <c r="R17" s="64">
        <f t="shared" si="2"/>
        <v>750</v>
      </c>
    </row>
    <row r="18" spans="1:18" s="61" customFormat="1" ht="65.25" customHeight="1">
      <c r="A18" s="92">
        <f>A17+1</f>
        <v>45218</v>
      </c>
      <c r="B18" s="62" t="s">
        <v>4</v>
      </c>
      <c r="C18" s="161" t="s">
        <v>67</v>
      </c>
      <c r="D18" s="161" t="s">
        <v>353</v>
      </c>
      <c r="E18" s="281" t="s">
        <v>377</v>
      </c>
      <c r="F18" s="161" t="s">
        <v>289</v>
      </c>
      <c r="G18" s="161" t="s">
        <v>94</v>
      </c>
      <c r="H18" s="281" t="s">
        <v>378</v>
      </c>
      <c r="I18" s="63"/>
      <c r="J18" s="63" t="s">
        <v>391</v>
      </c>
      <c r="K18" s="63"/>
      <c r="L18" s="64">
        <v>5</v>
      </c>
      <c r="M18" s="64">
        <v>2.1</v>
      </c>
      <c r="N18" s="64">
        <v>1.8</v>
      </c>
      <c r="O18" s="64">
        <f t="shared" si="0"/>
        <v>0.8</v>
      </c>
      <c r="P18" s="64">
        <v>2.5</v>
      </c>
      <c r="Q18" s="64">
        <f t="shared" si="1"/>
        <v>0</v>
      </c>
      <c r="R18" s="64">
        <f t="shared" si="2"/>
        <v>785</v>
      </c>
    </row>
    <row r="19" spans="1:18" s="61" customFormat="1" ht="65.25" customHeight="1" thickBot="1">
      <c r="A19" s="102">
        <f>A18+1</f>
        <v>45219</v>
      </c>
      <c r="B19" s="65" t="s">
        <v>40</v>
      </c>
      <c r="C19" s="282" t="s">
        <v>381</v>
      </c>
      <c r="D19" s="282" t="s">
        <v>382</v>
      </c>
      <c r="E19" s="164" t="s">
        <v>383</v>
      </c>
      <c r="F19" s="297" t="s">
        <v>424</v>
      </c>
      <c r="G19" s="165" t="s">
        <v>390</v>
      </c>
      <c r="H19" s="164"/>
      <c r="I19" s="104" t="s">
        <v>385</v>
      </c>
      <c r="J19" s="104"/>
      <c r="K19" s="104" t="s">
        <v>379</v>
      </c>
      <c r="L19" s="105">
        <v>5.0999999999999996</v>
      </c>
      <c r="M19" s="105">
        <v>2.2999999999999998</v>
      </c>
      <c r="N19" s="105">
        <v>1.1000000000000001</v>
      </c>
      <c r="O19" s="105">
        <f t="shared" si="0"/>
        <v>0</v>
      </c>
      <c r="P19" s="105">
        <v>2.8</v>
      </c>
      <c r="Q19" s="105">
        <f t="shared" si="1"/>
        <v>1</v>
      </c>
      <c r="R19" s="105">
        <f t="shared" si="2"/>
        <v>743</v>
      </c>
    </row>
    <row r="20" spans="1:18" s="61" customFormat="1" ht="65.25" hidden="1" customHeight="1">
      <c r="A20" s="118">
        <f>A19+2</f>
        <v>45221</v>
      </c>
      <c r="B20" s="111" t="s">
        <v>6</v>
      </c>
      <c r="C20" s="360"/>
      <c r="D20" s="361"/>
      <c r="E20" s="361"/>
      <c r="F20" s="361"/>
      <c r="G20" s="361"/>
      <c r="H20" s="362"/>
      <c r="I20" s="119"/>
      <c r="J20" s="119"/>
      <c r="K20" s="119"/>
      <c r="L20" s="120" t="e">
        <f>#REF!</f>
        <v>#REF!</v>
      </c>
      <c r="M20" s="120" t="e">
        <f>#REF!+IF(J20="豆漿",0.5,0)</f>
        <v>#REF!</v>
      </c>
      <c r="N20" s="120" t="e">
        <f>#REF!</f>
        <v>#REF!</v>
      </c>
      <c r="O20" s="120">
        <f t="shared" si="0"/>
        <v>0</v>
      </c>
      <c r="P20" s="120" t="e">
        <f>#REF!</f>
        <v>#REF!</v>
      </c>
      <c r="Q20" s="120">
        <f t="shared" si="1"/>
        <v>0</v>
      </c>
      <c r="R20" s="120" t="e">
        <f t="shared" si="2"/>
        <v>#REF!</v>
      </c>
    </row>
    <row r="21" spans="1:18" s="61" customFormat="1" ht="65.25" customHeight="1">
      <c r="A21" s="92">
        <f>A20+1</f>
        <v>45222</v>
      </c>
      <c r="B21" s="62" t="s">
        <v>7</v>
      </c>
      <c r="C21" s="293" t="s">
        <v>409</v>
      </c>
      <c r="D21" s="293" t="s">
        <v>406</v>
      </c>
      <c r="E21" s="294" t="s">
        <v>408</v>
      </c>
      <c r="F21" s="295" t="s">
        <v>407</v>
      </c>
      <c r="G21" s="163" t="s">
        <v>425</v>
      </c>
      <c r="H21" s="296" t="s">
        <v>410</v>
      </c>
      <c r="I21" s="63" t="s">
        <v>385</v>
      </c>
      <c r="J21" s="63"/>
      <c r="K21" s="63"/>
      <c r="L21" s="64">
        <v>5.2</v>
      </c>
      <c r="M21" s="64">
        <v>2.2999999999999998</v>
      </c>
      <c r="N21" s="64">
        <v>1.8</v>
      </c>
      <c r="O21" s="64">
        <f t="shared" si="0"/>
        <v>0</v>
      </c>
      <c r="P21" s="64">
        <v>2.5</v>
      </c>
      <c r="Q21" s="64">
        <f t="shared" si="1"/>
        <v>1</v>
      </c>
      <c r="R21" s="64">
        <f t="shared" si="2"/>
        <v>754</v>
      </c>
    </row>
    <row r="22" spans="1:18" s="61" customFormat="1" ht="65.25" customHeight="1">
      <c r="A22" s="92">
        <f>A21+1</f>
        <v>45223</v>
      </c>
      <c r="B22" s="62" t="s">
        <v>3</v>
      </c>
      <c r="C22" s="160" t="s">
        <v>402</v>
      </c>
      <c r="D22" s="293" t="s">
        <v>411</v>
      </c>
      <c r="E22" s="296" t="s">
        <v>412</v>
      </c>
      <c r="F22" s="295" t="s">
        <v>413</v>
      </c>
      <c r="G22" s="163" t="s">
        <v>95</v>
      </c>
      <c r="H22" s="294" t="s">
        <v>414</v>
      </c>
      <c r="I22" s="63" t="s">
        <v>385</v>
      </c>
      <c r="J22" s="63"/>
      <c r="K22" s="63"/>
      <c r="L22" s="64">
        <v>5.0999999999999996</v>
      </c>
      <c r="M22" s="64">
        <v>2.2000000000000002</v>
      </c>
      <c r="N22" s="64">
        <v>2.1</v>
      </c>
      <c r="O22" s="64">
        <f t="shared" si="0"/>
        <v>0</v>
      </c>
      <c r="P22" s="64">
        <v>2.5</v>
      </c>
      <c r="Q22" s="64">
        <f t="shared" si="1"/>
        <v>1</v>
      </c>
      <c r="R22" s="64">
        <f t="shared" si="2"/>
        <v>747</v>
      </c>
    </row>
    <row r="23" spans="1:18" s="61" customFormat="1" ht="65.25" customHeight="1">
      <c r="A23" s="92">
        <f>A22+1</f>
        <v>45224</v>
      </c>
      <c r="B23" s="62" t="s">
        <v>4</v>
      </c>
      <c r="C23" s="160" t="s">
        <v>403</v>
      </c>
      <c r="D23" s="293" t="s">
        <v>415</v>
      </c>
      <c r="E23" s="293" t="s">
        <v>421</v>
      </c>
      <c r="F23" s="295" t="s">
        <v>416</v>
      </c>
      <c r="G23" s="163" t="s">
        <v>91</v>
      </c>
      <c r="H23" s="293" t="s">
        <v>417</v>
      </c>
      <c r="I23" s="63" t="s">
        <v>385</v>
      </c>
      <c r="J23" s="63"/>
      <c r="K23" s="63"/>
      <c r="L23" s="64">
        <v>5.2</v>
      </c>
      <c r="M23" s="64">
        <v>2.1</v>
      </c>
      <c r="N23" s="64">
        <v>2.2999999999999998</v>
      </c>
      <c r="O23" s="64">
        <f t="shared" si="0"/>
        <v>0</v>
      </c>
      <c r="P23" s="64">
        <v>2.5</v>
      </c>
      <c r="Q23" s="64">
        <f t="shared" si="1"/>
        <v>1</v>
      </c>
      <c r="R23" s="64">
        <f t="shared" si="2"/>
        <v>751.5</v>
      </c>
    </row>
    <row r="24" spans="1:18" s="61" customFormat="1" ht="65.25" customHeight="1" thickBot="1">
      <c r="A24" s="102">
        <f>A23+1</f>
        <v>45225</v>
      </c>
      <c r="B24" s="65" t="s">
        <v>5</v>
      </c>
      <c r="C24" s="165" t="s">
        <v>404</v>
      </c>
      <c r="D24" s="297" t="s">
        <v>420</v>
      </c>
      <c r="E24" s="165" t="s">
        <v>405</v>
      </c>
      <c r="F24" s="298" t="s">
        <v>418</v>
      </c>
      <c r="G24" s="167" t="s">
        <v>93</v>
      </c>
      <c r="H24" s="297" t="s">
        <v>419</v>
      </c>
      <c r="I24" s="63"/>
      <c r="J24" s="63" t="s">
        <v>391</v>
      </c>
      <c r="K24" s="63"/>
      <c r="L24" s="64">
        <v>5.4</v>
      </c>
      <c r="M24" s="64">
        <v>2</v>
      </c>
      <c r="N24" s="64">
        <v>2.2000000000000002</v>
      </c>
      <c r="O24" s="64">
        <f t="shared" si="0"/>
        <v>0.8</v>
      </c>
      <c r="P24" s="64">
        <v>2.5</v>
      </c>
      <c r="Q24" s="64">
        <f t="shared" si="1"/>
        <v>0</v>
      </c>
      <c r="R24" s="64">
        <f t="shared" si="2"/>
        <v>815.5</v>
      </c>
    </row>
    <row r="25" spans="1:18" s="61" customFormat="1" ht="38.25" hidden="1" customHeight="1">
      <c r="A25" s="118">
        <f>A24+3</f>
        <v>45228</v>
      </c>
      <c r="B25" s="111" t="s">
        <v>6</v>
      </c>
      <c r="C25" s="160"/>
      <c r="D25" s="160"/>
      <c r="E25" s="162"/>
      <c r="F25" s="162"/>
      <c r="G25" s="162"/>
      <c r="H25" s="160"/>
      <c r="I25" s="63"/>
      <c r="J25" s="63"/>
      <c r="K25" s="63"/>
      <c r="L25" s="64" t="e">
        <f>#REF!</f>
        <v>#REF!</v>
      </c>
      <c r="M25" s="64" t="e">
        <f>#REF!+IF(J25="豆漿",0.5,0)</f>
        <v>#REF!</v>
      </c>
      <c r="N25" s="64" t="e">
        <f>#REF!</f>
        <v>#REF!</v>
      </c>
      <c r="O25" s="64">
        <f t="shared" si="0"/>
        <v>0</v>
      </c>
      <c r="P25" s="64" t="e">
        <f>#REF!</f>
        <v>#REF!</v>
      </c>
      <c r="Q25" s="64">
        <f t="shared" si="1"/>
        <v>0</v>
      </c>
      <c r="R25" s="64" t="e">
        <f t="shared" si="2"/>
        <v>#REF!</v>
      </c>
    </row>
    <row r="26" spans="1:18" s="61" customFormat="1" ht="38.25" hidden="1" customHeight="1" thickBot="1">
      <c r="A26" s="102">
        <f>A25+1</f>
        <v>45229</v>
      </c>
      <c r="B26" s="65" t="s">
        <v>7</v>
      </c>
      <c r="C26" s="166"/>
      <c r="D26" s="166"/>
      <c r="E26" s="167"/>
      <c r="F26" s="167"/>
      <c r="G26" s="167"/>
      <c r="H26" s="166"/>
      <c r="I26" s="63"/>
      <c r="J26" s="63"/>
      <c r="K26" s="63"/>
      <c r="L26" s="64" t="e">
        <f>#REF!</f>
        <v>#REF!</v>
      </c>
      <c r="M26" s="64" t="e">
        <f>#REF!+IF(J26="豆漿",0.5,0)</f>
        <v>#REF!</v>
      </c>
      <c r="N26" s="64" t="e">
        <f>#REF!</f>
        <v>#REF!</v>
      </c>
      <c r="O26" s="64">
        <f t="shared" si="0"/>
        <v>0</v>
      </c>
      <c r="P26" s="64" t="e">
        <f>#REF!</f>
        <v>#REF!</v>
      </c>
      <c r="Q26" s="64">
        <f t="shared" si="1"/>
        <v>0</v>
      </c>
      <c r="R26" s="64" t="e">
        <f t="shared" si="2"/>
        <v>#REF!</v>
      </c>
    </row>
    <row r="27" spans="1:18" s="61" customFormat="1" ht="30" hidden="1" customHeight="1">
      <c r="A27" s="171">
        <v>44858</v>
      </c>
      <c r="B27" s="62" t="s">
        <v>6</v>
      </c>
      <c r="C27" s="137"/>
      <c r="D27" s="137"/>
      <c r="E27" s="137"/>
      <c r="F27" s="107"/>
      <c r="G27" s="107"/>
      <c r="H27" s="85"/>
      <c r="I27" s="63" t="str">
        <f t="shared" ref="I27:I30" si="3">IF(J27="","水果","")</f>
        <v>水果</v>
      </c>
      <c r="J27" s="63"/>
      <c r="K27" s="63"/>
      <c r="L27" s="64" t="e">
        <f>#REF!</f>
        <v>#REF!</v>
      </c>
      <c r="M27" s="64" t="e">
        <f>#REF!+IF(J27="豆漿",0.5,0)</f>
        <v>#REF!</v>
      </c>
      <c r="N27" s="64" t="e">
        <f>#REF!</f>
        <v>#REF!</v>
      </c>
      <c r="O27" s="64">
        <f t="shared" si="0"/>
        <v>0</v>
      </c>
      <c r="P27" s="64" t="e">
        <f>#REF!</f>
        <v>#REF!</v>
      </c>
      <c r="Q27" s="64">
        <f t="shared" si="1"/>
        <v>1</v>
      </c>
      <c r="R27" s="64" t="e">
        <f t="shared" si="2"/>
        <v>#REF!</v>
      </c>
    </row>
    <row r="28" spans="1:18" s="61" customFormat="1" ht="30" hidden="1" customHeight="1">
      <c r="A28" s="171">
        <v>44859</v>
      </c>
      <c r="B28" s="62" t="s">
        <v>7</v>
      </c>
      <c r="C28" s="137"/>
      <c r="D28" s="137"/>
      <c r="E28" s="137"/>
      <c r="F28" s="149"/>
      <c r="G28" s="107"/>
      <c r="H28" s="85"/>
      <c r="I28" s="63"/>
      <c r="J28" s="63"/>
      <c r="K28" s="63"/>
      <c r="L28" s="64" t="e">
        <f>#REF!</f>
        <v>#REF!</v>
      </c>
      <c r="M28" s="64" t="e">
        <f>#REF!+IF(J28="豆漿",0.5,0)</f>
        <v>#REF!</v>
      </c>
      <c r="N28" s="64" t="e">
        <f>#REF!</f>
        <v>#REF!</v>
      </c>
      <c r="O28" s="64">
        <f t="shared" si="0"/>
        <v>0</v>
      </c>
      <c r="P28" s="64" t="e">
        <f>#REF!</f>
        <v>#REF!</v>
      </c>
      <c r="Q28" s="64">
        <f t="shared" si="1"/>
        <v>0</v>
      </c>
      <c r="R28" s="64" t="e">
        <f t="shared" si="2"/>
        <v>#REF!</v>
      </c>
    </row>
    <row r="29" spans="1:18" s="61" customFormat="1" ht="30" hidden="1" customHeight="1">
      <c r="A29" s="171">
        <v>44860</v>
      </c>
      <c r="B29" s="62" t="s">
        <v>3</v>
      </c>
      <c r="C29" s="137"/>
      <c r="D29" s="137"/>
      <c r="E29" s="137"/>
      <c r="F29" s="5"/>
      <c r="G29" s="107"/>
      <c r="H29" s="85"/>
      <c r="I29" s="63" t="str">
        <f t="shared" si="3"/>
        <v>水果</v>
      </c>
      <c r="J29" s="63"/>
      <c r="K29" s="63"/>
      <c r="L29" s="64" t="e">
        <f>#REF!</f>
        <v>#REF!</v>
      </c>
      <c r="M29" s="64" t="e">
        <f>#REF!+IF(J29="豆漿",0.5,0)</f>
        <v>#REF!</v>
      </c>
      <c r="N29" s="64" t="e">
        <f>#REF!</f>
        <v>#REF!</v>
      </c>
      <c r="O29" s="64">
        <f t="shared" ref="O29:O30" si="4">IF(J29="鮮奶",0.8,0)</f>
        <v>0</v>
      </c>
      <c r="P29" s="64" t="e">
        <f>#REF!</f>
        <v>#REF!</v>
      </c>
      <c r="Q29" s="64">
        <f t="shared" ref="Q29:Q30" si="5">IF(I29="水果",1,0)</f>
        <v>1</v>
      </c>
      <c r="R29" s="64" t="e">
        <f t="shared" si="2"/>
        <v>#REF!</v>
      </c>
    </row>
    <row r="30" spans="1:18" s="61" customFormat="1" ht="30" hidden="1" customHeight="1">
      <c r="A30" s="171">
        <v>44861</v>
      </c>
      <c r="B30" s="62" t="s">
        <v>4</v>
      </c>
      <c r="C30" s="137"/>
      <c r="D30" s="137"/>
      <c r="E30" s="137"/>
      <c r="F30" s="137"/>
      <c r="G30" s="107"/>
      <c r="H30" s="85"/>
      <c r="I30" s="63" t="str">
        <f t="shared" si="3"/>
        <v>水果</v>
      </c>
      <c r="J30" s="63"/>
      <c r="K30" s="63"/>
      <c r="L30" s="64" t="e">
        <f>#REF!</f>
        <v>#REF!</v>
      </c>
      <c r="M30" s="64" t="e">
        <f>#REF!+IF(J30="豆漿",0.5,0)</f>
        <v>#REF!</v>
      </c>
      <c r="N30" s="64" t="e">
        <f>#REF!</f>
        <v>#REF!</v>
      </c>
      <c r="O30" s="64">
        <f t="shared" si="4"/>
        <v>0</v>
      </c>
      <c r="P30" s="64" t="e">
        <f>#REF!</f>
        <v>#REF!</v>
      </c>
      <c r="Q30" s="64">
        <f t="shared" si="5"/>
        <v>1</v>
      </c>
      <c r="R30" s="64" t="e">
        <f t="shared" ref="R30" si="6">L30*70+M30*75+N30*25+O30*150+P30*45+Q30*60</f>
        <v>#REF!</v>
      </c>
    </row>
    <row r="31" spans="1:18" ht="25.5" customHeight="1" thickBot="1">
      <c r="A31" s="135"/>
      <c r="B31" s="136"/>
      <c r="C31" s="358" t="s">
        <v>23</v>
      </c>
      <c r="D31" s="86" t="s">
        <v>24</v>
      </c>
      <c r="E31" s="318" t="s">
        <v>25</v>
      </c>
      <c r="F31" s="318" t="s">
        <v>26</v>
      </c>
      <c r="G31" s="318" t="s">
        <v>27</v>
      </c>
      <c r="H31" s="318" t="s">
        <v>28</v>
      </c>
      <c r="I31" s="356" t="s">
        <v>29</v>
      </c>
      <c r="J31" s="357"/>
      <c r="K31" s="87"/>
      <c r="L31" s="91"/>
      <c r="M31" s="305" t="s">
        <v>30</v>
      </c>
      <c r="N31" s="305" t="s">
        <v>31</v>
      </c>
      <c r="O31" s="68"/>
      <c r="P31" s="68"/>
      <c r="Q31" s="68"/>
    </row>
    <row r="32" spans="1:18" ht="19.5" customHeight="1" thickBot="1">
      <c r="A32" s="67"/>
      <c r="B32" s="67"/>
      <c r="C32" s="359"/>
      <c r="D32" s="87" t="s">
        <v>35</v>
      </c>
      <c r="E32" s="317"/>
      <c r="F32" s="317"/>
      <c r="G32" s="317"/>
      <c r="H32" s="317"/>
      <c r="I32" s="88" t="s">
        <v>32</v>
      </c>
      <c r="J32" s="89" t="s">
        <v>33</v>
      </c>
      <c r="K32" s="90"/>
      <c r="L32" s="90" t="s">
        <v>34</v>
      </c>
      <c r="M32" s="306"/>
      <c r="N32" s="306"/>
      <c r="O32" s="68"/>
      <c r="P32" s="68"/>
      <c r="Q32" s="68"/>
    </row>
    <row r="33" spans="1:18" ht="19.5" customHeight="1" thickBot="1">
      <c r="A33" s="67"/>
      <c r="B33" s="67"/>
      <c r="C33" s="96">
        <f>'11301關渡'!C32</f>
        <v>1</v>
      </c>
      <c r="D33" s="97">
        <f>'11301關渡'!D32</f>
        <v>2</v>
      </c>
      <c r="E33" s="97">
        <f>'11301關渡'!E32</f>
        <v>6</v>
      </c>
      <c r="F33" s="97">
        <f>'11301關渡'!F32</f>
        <v>5</v>
      </c>
      <c r="G33" s="97">
        <f>'11301關渡'!G32</f>
        <v>14</v>
      </c>
      <c r="H33" s="98">
        <f>'11301關渡'!H32</f>
        <v>0</v>
      </c>
      <c r="I33" s="96">
        <f>'11301關渡'!I32</f>
        <v>1</v>
      </c>
      <c r="J33" s="97">
        <f>'11301關渡'!K32</f>
        <v>0</v>
      </c>
      <c r="K33" s="97"/>
      <c r="L33" s="97">
        <f>'11301關渡'!L32</f>
        <v>0</v>
      </c>
      <c r="M33" s="97">
        <f>'11301關渡'!M32</f>
        <v>3</v>
      </c>
      <c r="N33" s="99">
        <f>'11301關渡'!N32</f>
        <v>3</v>
      </c>
      <c r="O33" s="68"/>
      <c r="P33" s="68"/>
      <c r="Q33" s="68"/>
    </row>
    <row r="34" spans="1:18" s="299" customFormat="1" ht="48" customHeight="1">
      <c r="A34" s="303" t="s">
        <v>423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</row>
    <row r="35" spans="1:18" ht="36.75" customHeight="1">
      <c r="A35" s="303" t="s">
        <v>386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</row>
    <row r="36" spans="1:18" ht="19.5" customHeight="1">
      <c r="B36" s="74"/>
      <c r="C36" s="74"/>
      <c r="D36" s="74"/>
      <c r="E36" s="74"/>
      <c r="F36" s="74"/>
      <c r="G36" s="74"/>
      <c r="H36" s="74"/>
      <c r="I36" s="75"/>
      <c r="J36" s="75"/>
      <c r="K36" s="75"/>
      <c r="L36" s="76"/>
      <c r="M36" s="76"/>
      <c r="N36" s="76"/>
      <c r="O36" s="76"/>
      <c r="P36" s="76"/>
      <c r="Q36" s="76"/>
    </row>
    <row r="37" spans="1:18" ht="25">
      <c r="C37" s="77"/>
      <c r="D37" s="76"/>
      <c r="E37" s="69"/>
      <c r="F37" s="69"/>
      <c r="G37" s="72"/>
      <c r="H37" s="70"/>
      <c r="I37" s="70"/>
      <c r="J37" s="70"/>
      <c r="K37" s="70"/>
      <c r="L37" s="70"/>
      <c r="M37" s="71"/>
      <c r="N37" s="71"/>
      <c r="O37" s="71"/>
      <c r="P37" s="71"/>
      <c r="Q37" s="71"/>
      <c r="R37" s="71"/>
    </row>
    <row r="38" spans="1:18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</row>
    <row r="39" spans="1:18" s="73" customFormat="1"/>
    <row r="40" spans="1:18" s="73" customFormat="1">
      <c r="C40" s="69"/>
    </row>
    <row r="41" spans="1:18" s="73" customFormat="1">
      <c r="C41" s="69"/>
      <c r="E41" s="72"/>
      <c r="F41" s="72"/>
      <c r="G41" s="70"/>
      <c r="H41" s="70"/>
      <c r="I41" s="70"/>
      <c r="J41" s="78"/>
      <c r="K41" s="78"/>
    </row>
    <row r="42" spans="1:18" s="73" customFormat="1">
      <c r="C42" s="69"/>
      <c r="D42" s="69"/>
      <c r="E42" s="72"/>
      <c r="F42" s="72"/>
      <c r="G42" s="70"/>
      <c r="H42" s="70"/>
      <c r="I42" s="70"/>
      <c r="J42" s="78"/>
      <c r="K42" s="78"/>
    </row>
    <row r="43" spans="1:18" s="73" customFormat="1">
      <c r="C43" s="69"/>
      <c r="D43" s="69"/>
      <c r="E43" s="69"/>
      <c r="F43" s="69"/>
      <c r="G43" s="69"/>
      <c r="H43" s="69"/>
      <c r="I43" s="69"/>
      <c r="J43" s="69"/>
      <c r="K43" s="69"/>
      <c r="L43" s="72"/>
      <c r="M43" s="70"/>
      <c r="N43" s="70"/>
      <c r="O43" s="70"/>
      <c r="P43" s="78"/>
    </row>
    <row r="44" spans="1:18" s="73" customFormat="1">
      <c r="C44" s="69"/>
      <c r="D44" s="69"/>
      <c r="E44" s="69"/>
      <c r="F44" s="69"/>
      <c r="G44" s="69"/>
      <c r="H44" s="69"/>
      <c r="I44" s="69"/>
      <c r="J44" s="69"/>
      <c r="K44" s="69"/>
      <c r="L44" s="72"/>
      <c r="M44" s="70"/>
      <c r="N44" s="70"/>
      <c r="O44" s="70"/>
      <c r="P44" s="78"/>
    </row>
    <row r="45" spans="1:18" s="73" customFormat="1">
      <c r="G45" s="79"/>
      <c r="L45" s="69"/>
      <c r="M45" s="69"/>
      <c r="N45" s="69"/>
      <c r="O45" s="69"/>
      <c r="P45" s="69"/>
      <c r="Q45" s="69"/>
      <c r="R45" s="69"/>
    </row>
    <row r="46" spans="1:18" s="73" customFormat="1">
      <c r="G46" s="55"/>
      <c r="L46" s="69"/>
      <c r="M46" s="69"/>
      <c r="N46" s="69"/>
      <c r="O46" s="69"/>
      <c r="P46" s="69"/>
      <c r="Q46" s="69"/>
      <c r="R46" s="69"/>
    </row>
    <row r="55" spans="3:18" ht="21.5">
      <c r="C55" s="80"/>
      <c r="D55" s="80"/>
      <c r="E55" s="80"/>
      <c r="F55" s="80"/>
      <c r="G55" s="81"/>
      <c r="H55" s="82"/>
      <c r="I55" s="83"/>
      <c r="J55" s="83"/>
      <c r="K55" s="83"/>
      <c r="L55" s="84"/>
      <c r="M55" s="84"/>
      <c r="N55" s="84"/>
      <c r="O55" s="84"/>
      <c r="P55" s="84"/>
      <c r="Q55" s="84"/>
      <c r="R55" s="84"/>
    </row>
  </sheetData>
  <mergeCells count="30">
    <mergeCell ref="K3:K4"/>
    <mergeCell ref="C5:H5"/>
    <mergeCell ref="M3:M4"/>
    <mergeCell ref="N3:N4"/>
    <mergeCell ref="O3:O4"/>
    <mergeCell ref="A1:I1"/>
    <mergeCell ref="A3:A4"/>
    <mergeCell ref="B3:B4"/>
    <mergeCell ref="C3:C4"/>
    <mergeCell ref="D3:D4"/>
    <mergeCell ref="E3:E4"/>
    <mergeCell ref="G3:G4"/>
    <mergeCell ref="H3:H4"/>
    <mergeCell ref="I3:I4"/>
    <mergeCell ref="A35:R35"/>
    <mergeCell ref="A34:R34"/>
    <mergeCell ref="F3:F4"/>
    <mergeCell ref="F31:F32"/>
    <mergeCell ref="M31:M32"/>
    <mergeCell ref="I31:J31"/>
    <mergeCell ref="Q3:Q4"/>
    <mergeCell ref="C31:C32"/>
    <mergeCell ref="E31:E32"/>
    <mergeCell ref="G31:G32"/>
    <mergeCell ref="H31:H32"/>
    <mergeCell ref="N31:N32"/>
    <mergeCell ref="J3:J4"/>
    <mergeCell ref="L3:L4"/>
    <mergeCell ref="C20:H20"/>
    <mergeCell ref="P3:P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8</vt:i4>
      </vt:variant>
    </vt:vector>
  </HeadingPairs>
  <TitlesOfParts>
    <vt:vector size="17" baseType="lpstr">
      <vt:lpstr>11301桃源</vt:lpstr>
      <vt:lpstr>11301文化</vt:lpstr>
      <vt:lpstr>11301湖山</vt:lpstr>
      <vt:lpstr>11301逸仙</vt:lpstr>
      <vt:lpstr>11301關渡</vt:lpstr>
      <vt:lpstr>11301湖田</vt:lpstr>
      <vt:lpstr>11301陽明山</vt:lpstr>
      <vt:lpstr>食材明細113年01月份月-葷</vt:lpstr>
      <vt:lpstr>113年01月格致</vt:lpstr>
      <vt:lpstr>'11301文化'!Print_Area</vt:lpstr>
      <vt:lpstr>'11301桃源'!Print_Area</vt:lpstr>
      <vt:lpstr>'11301湖山'!Print_Area</vt:lpstr>
      <vt:lpstr>'11301湖田'!Print_Area</vt:lpstr>
      <vt:lpstr>'11301逸仙'!Print_Area</vt:lpstr>
      <vt:lpstr>'11301陽明山'!Print_Area</vt:lpstr>
      <vt:lpstr>'11301關渡'!Print_Area</vt:lpstr>
      <vt:lpstr>'113年01月格致'!Print_Area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yces</dc:creator>
  <cp:lastModifiedBy>user</cp:lastModifiedBy>
  <cp:lastPrinted>2023-12-26T10:27:41Z</cp:lastPrinted>
  <dcterms:created xsi:type="dcterms:W3CDTF">2019-10-15T06:07:01Z</dcterms:created>
  <dcterms:modified xsi:type="dcterms:W3CDTF">2023-12-26T10:31:32Z</dcterms:modified>
</cp:coreProperties>
</file>